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ПРОГРАММА" sheetId="1" r:id="rId1"/>
    <sheet name="Лист3" sheetId="3" r:id="rId2"/>
  </sheets>
  <definedNames>
    <definedName name="_xlnm.Print_Area" localSheetId="0">ПРОГРАММА!$A$6:$Q$103</definedName>
  </definedNames>
  <calcPr calcId="145621" refMode="R1C1"/>
</workbook>
</file>

<file path=xl/calcChain.xml><?xml version="1.0" encoding="utf-8"?>
<calcChain xmlns="http://schemas.openxmlformats.org/spreadsheetml/2006/main">
  <c r="K13" i="1" l="1"/>
  <c r="E86" i="1" l="1"/>
  <c r="E103" i="1"/>
  <c r="E101" i="1"/>
  <c r="E100" i="1"/>
  <c r="F97" i="1"/>
  <c r="G97" i="1"/>
  <c r="G94" i="1" s="1"/>
  <c r="H97" i="1"/>
  <c r="H94" i="1" s="1"/>
  <c r="I94" i="1"/>
  <c r="J97" i="1"/>
  <c r="J94" i="1" s="1"/>
  <c r="K97" i="1"/>
  <c r="K94" i="1" s="1"/>
  <c r="L97" i="1"/>
  <c r="M97" i="1"/>
  <c r="M94" i="1" s="1"/>
  <c r="N97" i="1"/>
  <c r="N94" i="1" s="1"/>
  <c r="O97" i="1"/>
  <c r="P97" i="1"/>
  <c r="Q97" i="1"/>
  <c r="Q94" i="1" s="1"/>
  <c r="O94" i="1"/>
  <c r="P94" i="1"/>
  <c r="L94" i="1"/>
  <c r="Q83" i="1"/>
  <c r="P83" i="1"/>
  <c r="O83" i="1"/>
  <c r="N83" i="1"/>
  <c r="M83" i="1"/>
  <c r="L83" i="1"/>
  <c r="K83" i="1"/>
  <c r="J83" i="1"/>
  <c r="I83" i="1"/>
  <c r="H83" i="1"/>
  <c r="G83" i="1"/>
  <c r="F83" i="1"/>
  <c r="Q78" i="1"/>
  <c r="P78" i="1"/>
  <c r="O78" i="1"/>
  <c r="N78" i="1"/>
  <c r="M78" i="1"/>
  <c r="L78" i="1"/>
  <c r="K78" i="1"/>
  <c r="J78" i="1"/>
  <c r="I78" i="1"/>
  <c r="H78" i="1"/>
  <c r="G78" i="1"/>
  <c r="F78" i="1"/>
  <c r="E82" i="1"/>
  <c r="E81" i="1"/>
  <c r="E80" i="1"/>
  <c r="E79" i="1"/>
  <c r="Q26" i="1"/>
  <c r="Q102" i="1" s="1"/>
  <c r="Q99" i="1" s="1"/>
  <c r="P26" i="1"/>
  <c r="P23" i="1" s="1"/>
  <c r="O26" i="1"/>
  <c r="O102" i="1" s="1"/>
  <c r="O99" i="1" s="1"/>
  <c r="N26" i="1"/>
  <c r="N102" i="1" s="1"/>
  <c r="N99" i="1" s="1"/>
  <c r="M26" i="1"/>
  <c r="M102" i="1" s="1"/>
  <c r="M99" i="1" s="1"/>
  <c r="L26" i="1"/>
  <c r="L23" i="1" s="1"/>
  <c r="K26" i="1"/>
  <c r="K102" i="1" s="1"/>
  <c r="K99" i="1" s="1"/>
  <c r="J26" i="1"/>
  <c r="J102" i="1" s="1"/>
  <c r="J99" i="1" s="1"/>
  <c r="I99" i="1"/>
  <c r="H26" i="1"/>
  <c r="H23" i="1" s="1"/>
  <c r="G26" i="1"/>
  <c r="F26" i="1"/>
  <c r="F23" i="1" s="1"/>
  <c r="Q68" i="1"/>
  <c r="P68" i="1"/>
  <c r="O68" i="1"/>
  <c r="N68" i="1"/>
  <c r="M68" i="1"/>
  <c r="L68" i="1"/>
  <c r="K68" i="1"/>
  <c r="J68" i="1"/>
  <c r="I68" i="1"/>
  <c r="H68" i="1"/>
  <c r="G68" i="1"/>
  <c r="F68" i="1"/>
  <c r="Q63" i="1"/>
  <c r="P63" i="1"/>
  <c r="O63" i="1"/>
  <c r="N63" i="1"/>
  <c r="M63" i="1"/>
  <c r="L63" i="1"/>
  <c r="K63" i="1"/>
  <c r="J63" i="1"/>
  <c r="I63" i="1"/>
  <c r="H63" i="1"/>
  <c r="G63" i="1"/>
  <c r="F63" i="1"/>
  <c r="E77" i="1"/>
  <c r="E75" i="1"/>
  <c r="E74" i="1"/>
  <c r="E72" i="1"/>
  <c r="E71" i="1"/>
  <c r="E70" i="1"/>
  <c r="E69" i="1"/>
  <c r="E67" i="1"/>
  <c r="E66" i="1"/>
  <c r="E65" i="1"/>
  <c r="E64" i="1"/>
  <c r="E62" i="1"/>
  <c r="E61" i="1"/>
  <c r="E60" i="1"/>
  <c r="E59" i="1"/>
  <c r="E57" i="1"/>
  <c r="E56" i="1"/>
  <c r="E55" i="1"/>
  <c r="E54" i="1"/>
  <c r="E52" i="1"/>
  <c r="E51" i="1"/>
  <c r="E50" i="1"/>
  <c r="E49" i="1"/>
  <c r="E47" i="1"/>
  <c r="E46" i="1"/>
  <c r="E45" i="1"/>
  <c r="E44" i="1"/>
  <c r="E42" i="1"/>
  <c r="E41" i="1"/>
  <c r="E40" i="1"/>
  <c r="E39" i="1"/>
  <c r="E32" i="1"/>
  <c r="E31" i="1"/>
  <c r="E30" i="1"/>
  <c r="E29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 s="1"/>
  <c r="Q53" i="1"/>
  <c r="P53" i="1"/>
  <c r="O53" i="1"/>
  <c r="N53" i="1"/>
  <c r="M53" i="1"/>
  <c r="L53" i="1"/>
  <c r="K53" i="1"/>
  <c r="J53" i="1"/>
  <c r="I53" i="1"/>
  <c r="H53" i="1"/>
  <c r="G53" i="1"/>
  <c r="F53" i="1"/>
  <c r="Q48" i="1"/>
  <c r="P48" i="1"/>
  <c r="O48" i="1"/>
  <c r="N48" i="1"/>
  <c r="M48" i="1"/>
  <c r="L48" i="1"/>
  <c r="K48" i="1"/>
  <c r="J48" i="1"/>
  <c r="I48" i="1"/>
  <c r="H48" i="1"/>
  <c r="G48" i="1"/>
  <c r="F48" i="1"/>
  <c r="Q43" i="1"/>
  <c r="P43" i="1"/>
  <c r="O43" i="1"/>
  <c r="N43" i="1"/>
  <c r="M43" i="1"/>
  <c r="L43" i="1"/>
  <c r="K43" i="1"/>
  <c r="J43" i="1"/>
  <c r="I43" i="1"/>
  <c r="H43" i="1"/>
  <c r="G43" i="1"/>
  <c r="F43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 s="1"/>
  <c r="Q33" i="1"/>
  <c r="P33" i="1"/>
  <c r="O33" i="1"/>
  <c r="N33" i="1"/>
  <c r="M33" i="1"/>
  <c r="L33" i="1"/>
  <c r="K33" i="1"/>
  <c r="J33" i="1"/>
  <c r="I33" i="1"/>
  <c r="H33" i="1"/>
  <c r="G33" i="1"/>
  <c r="F33" i="1"/>
  <c r="Q28" i="1"/>
  <c r="P28" i="1"/>
  <c r="O28" i="1"/>
  <c r="N28" i="1"/>
  <c r="M28" i="1"/>
  <c r="L28" i="1"/>
  <c r="K28" i="1"/>
  <c r="J28" i="1"/>
  <c r="I28" i="1"/>
  <c r="H28" i="1"/>
  <c r="G28" i="1"/>
  <c r="F28" i="1"/>
  <c r="E37" i="1"/>
  <c r="E36" i="1"/>
  <c r="E35" i="1"/>
  <c r="E34" i="1"/>
  <c r="E27" i="1"/>
  <c r="E25" i="1"/>
  <c r="E24" i="1"/>
  <c r="O23" i="1"/>
  <c r="N23" i="1"/>
  <c r="M23" i="1"/>
  <c r="J23" i="1"/>
  <c r="I23" i="1"/>
  <c r="G23" i="1"/>
  <c r="E22" i="1"/>
  <c r="E21" i="1"/>
  <c r="E20" i="1"/>
  <c r="E19" i="1"/>
  <c r="J18" i="1"/>
  <c r="I18" i="1"/>
  <c r="H18" i="1"/>
  <c r="G18" i="1"/>
  <c r="F18" i="1"/>
  <c r="P18" i="1"/>
  <c r="P76" i="1" s="1"/>
  <c r="O18" i="1"/>
  <c r="N18" i="1"/>
  <c r="N76" i="1" s="1"/>
  <c r="M18" i="1"/>
  <c r="M76" i="1" s="1"/>
  <c r="L18" i="1"/>
  <c r="L76" i="1" s="1"/>
  <c r="K18" i="1"/>
  <c r="Q18" i="1"/>
  <c r="G13" i="1"/>
  <c r="G76" i="1" s="1"/>
  <c r="F13" i="1"/>
  <c r="J13" i="1"/>
  <c r="I13" i="1"/>
  <c r="H13" i="1"/>
  <c r="H76" i="1" s="1"/>
  <c r="E17" i="1"/>
  <c r="E16" i="1"/>
  <c r="E15" i="1"/>
  <c r="E14" i="1"/>
  <c r="Q76" i="1" l="1"/>
  <c r="Q91" i="1" s="1"/>
  <c r="Q88" i="1" s="1"/>
  <c r="Q23" i="1"/>
  <c r="K23" i="1"/>
  <c r="K76" i="1" s="1"/>
  <c r="O76" i="1"/>
  <c r="O91" i="1" s="1"/>
  <c r="O88" i="1" s="1"/>
  <c r="E43" i="1"/>
  <c r="E53" i="1"/>
  <c r="E78" i="1"/>
  <c r="E83" i="1"/>
  <c r="E48" i="1"/>
  <c r="J76" i="1"/>
  <c r="J73" i="1" s="1"/>
  <c r="I76" i="1"/>
  <c r="I91" i="1" s="1"/>
  <c r="I88" i="1" s="1"/>
  <c r="E18" i="1"/>
  <c r="E13" i="1"/>
  <c r="O73" i="1"/>
  <c r="L91" i="1"/>
  <c r="L88" i="1" s="1"/>
  <c r="L73" i="1"/>
  <c r="P91" i="1"/>
  <c r="P88" i="1" s="1"/>
  <c r="P73" i="1"/>
  <c r="H91" i="1"/>
  <c r="H88" i="1" s="1"/>
  <c r="H73" i="1"/>
  <c r="M73" i="1"/>
  <c r="M91" i="1"/>
  <c r="M88" i="1" s="1"/>
  <c r="J91" i="1"/>
  <c r="J88" i="1" s="1"/>
  <c r="G91" i="1"/>
  <c r="G88" i="1" s="1"/>
  <c r="G73" i="1"/>
  <c r="Q73" i="1"/>
  <c r="N91" i="1"/>
  <c r="N88" i="1" s="1"/>
  <c r="N73" i="1"/>
  <c r="E63" i="1"/>
  <c r="F76" i="1"/>
  <c r="F102" i="1"/>
  <c r="E26" i="1"/>
  <c r="G102" i="1"/>
  <c r="G99" i="1" s="1"/>
  <c r="E97" i="1"/>
  <c r="H102" i="1"/>
  <c r="H99" i="1" s="1"/>
  <c r="L102" i="1"/>
  <c r="L99" i="1" s="1"/>
  <c r="P102" i="1"/>
  <c r="P99" i="1" s="1"/>
  <c r="F94" i="1"/>
  <c r="E94" i="1" s="1"/>
  <c r="E23" i="1"/>
  <c r="E68" i="1"/>
  <c r="E33" i="1"/>
  <c r="K91" i="1" l="1"/>
  <c r="K88" i="1" s="1"/>
  <c r="K73" i="1"/>
  <c r="I73" i="1"/>
  <c r="F91" i="1"/>
  <c r="E76" i="1"/>
  <c r="F73" i="1"/>
  <c r="F99" i="1"/>
  <c r="E99" i="1" s="1"/>
  <c r="E102" i="1"/>
  <c r="E73" i="1" l="1"/>
  <c r="E91" i="1"/>
  <c r="F88" i="1"/>
  <c r="E88" i="1" s="1"/>
</calcChain>
</file>

<file path=xl/sharedStrings.xml><?xml version="1.0" encoding="utf-8"?>
<sst xmlns="http://schemas.openxmlformats.org/spreadsheetml/2006/main" count="152" uniqueCount="58">
  <si>
    <t>Ответственный исполнитель/соисполнитель</t>
  </si>
  <si>
    <t>Источники финансирования</t>
  </si>
  <si>
    <t>Финансовые затраты на реализацию (рублей)</t>
  </si>
  <si>
    <t>всего</t>
  </si>
  <si>
    <t>в том числе</t>
  </si>
  <si>
    <t>2019 г.</t>
  </si>
  <si>
    <t>2020г.</t>
  </si>
  <si>
    <t>2021 г.</t>
  </si>
  <si>
    <t>2022 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</si>
  <si>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</si>
  <si>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</si>
  <si>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</si>
  <si>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</si>
  <si>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</si>
  <si>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</si>
  <si>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</si>
  <si>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</si>
  <si>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Управление объектами муниципального имущества и земельными участками, государственная собственность на которые не разграничена (1-4)</t>
  </si>
  <si>
    <t>Комитет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</si>
  <si>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</si>
  <si>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</si>
  <si>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</si>
  <si>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</si>
  <si>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Содержание муниципального имущества (1-4)</t>
  </si>
  <si>
    <t>Капитальный/ текущий ремонт объектов муниципальной собственности (1,2)</t>
  </si>
  <si>
    <t>Комитет / МКУ «УКС»</t>
  </si>
  <si>
    <t>3.1.</t>
  </si>
  <si>
    <t>Капитальный ремонт нежилых помещений по ул.Комсомлльская.д.17 пом. 114-115 (1,2)</t>
  </si>
  <si>
    <t>3.2.</t>
  </si>
  <si>
    <t>Капитальный  ремонт жилых помещений по ул.Комсомлльская.д.2 кв.38 (1,2)</t>
  </si>
  <si>
    <t>3.3.</t>
  </si>
  <si>
    <t>Капитальный/текущий  ремонт жилых помещений  по ул.Ленина.д.16 кв.1 (1,2)</t>
  </si>
  <si>
    <t>3.4.</t>
  </si>
  <si>
    <t>Капитальный/текущий  ремонт  жилого помещения по ул.Молодежная.д.8 кв.17 (1,2)</t>
  </si>
  <si>
    <t>3.5.</t>
  </si>
  <si>
    <t>Капитальный/текущий ремонт  жилых помещений по ул.Таежная,д.10 кв.17 (архив) (1,2)</t>
  </si>
  <si>
    <t>Комитет / МКУ «УМТО»</t>
  </si>
  <si>
    <t>3.6.</t>
  </si>
  <si>
    <t xml:space="preserve">Капитальный/текущий ремонт  жилых помещений по ул.Бакинская,д.11 (1,2) </t>
  </si>
  <si>
    <t>Комитет / МКУ УКС</t>
  </si>
  <si>
    <t>Капитальный/текущий ремонт  жилых помещений по ул. Таежная ,д.12 кв.97,98 (1,2)</t>
  </si>
  <si>
    <t>Капитальный/текущий ремонт  жилых помещений по ул.Молодежная,,д.11 кв.44 (1.,2)</t>
  </si>
  <si>
    <t>Капитальный/текущий ремонт  жилых помещений по ул.Ленина,,д.1 кв.114 (1.,2)</t>
  </si>
  <si>
    <t xml:space="preserve">Всего  по муниципальной программе </t>
  </si>
  <si>
    <t>Инвестиции в объекты муниципальной собственности</t>
  </si>
  <si>
    <t>Прочие расходы</t>
  </si>
  <si>
    <t>В том числе:</t>
  </si>
  <si>
    <t>Муниципальное казенное учреждение «Управление капитального строительства»</t>
  </si>
  <si>
    <t xml:space="preserve"> </t>
  </si>
  <si>
    <t>Распределение финансовых ресурсов муниципальной программы</t>
  </si>
  <si>
    <t>Таблица 2</t>
  </si>
  <si>
    <t xml:space="preserve">Номер структурного элемента (основного мероприятия
</t>
  </si>
  <si>
    <t xml:space="preserve">Структурные элементы (основные мероприятия) муниципальной программы (их связь с целевыми показателями муниципальной программы)
</t>
  </si>
  <si>
    <t>3,9.</t>
  </si>
  <si>
    <t xml:space="preserve">Приложение </t>
  </si>
  <si>
    <t>к постановлению администрации</t>
  </si>
  <si>
    <t>города Покачи</t>
  </si>
  <si>
    <t xml:space="preserve">                                 от 29.08.2022 № 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</si>
</sst>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3"/>
  <sheetViews>
    <sheetView zoomScaleNormal="100" workbookViewId="0">
      <selection activeCell="H4" sqref="H4"/>
    </sheetView>
  </sheetViews>
  <sheetFormatPr defaultColWidth="14" defaultRowHeight="12.75" x14ac:dyDescent="0.2"/>
  <cols>
    <col min="1" max="16384" width="14" style="2"/>
  </cols>
  <sheetData>
    <row r="1" spans="1:17" ht="15.75" x14ac:dyDescent="0.2">
      <c r="Q1" s="9" t="s">
        <v>54</v>
      </c>
    </row>
    <row r="2" spans="1:17" ht="15.75" x14ac:dyDescent="0.2">
      <c r="Q2" s="9" t="s">
        <v>55</v>
      </c>
    </row>
    <row r="3" spans="1:17" ht="15.75" x14ac:dyDescent="0.2">
      <c r="Q3" s="9" t="s">
        <v>56</v>
      </c>
    </row>
    <row r="4" spans="1:17" ht="15.75" x14ac:dyDescent="0.25">
      <c r="O4" s="10" t="s">
        <v>57</v>
      </c>
    </row>
    <row r="5" spans="1:17" ht="15.75" x14ac:dyDescent="0.25">
      <c r="O5" s="10"/>
    </row>
    <row r="6" spans="1:17" ht="15.75" x14ac:dyDescent="0.25">
      <c r="Q6" s="10" t="s">
        <v>50</v>
      </c>
    </row>
    <row r="7" spans="1:17" ht="18.75" x14ac:dyDescent="0.3">
      <c r="D7" s="1" t="s">
        <v>49</v>
      </c>
      <c r="E7" s="1"/>
      <c r="F7" s="1"/>
      <c r="G7" s="1"/>
      <c r="H7" s="1"/>
      <c r="I7" s="1"/>
      <c r="J7" s="1"/>
      <c r="K7" s="1"/>
      <c r="L7" s="1"/>
    </row>
    <row r="8" spans="1:17" ht="13.5" thickBot="1" x14ac:dyDescent="0.25"/>
    <row r="9" spans="1:17" ht="114.75" customHeight="1" thickBot="1" x14ac:dyDescent="0.25">
      <c r="A9" s="11" t="s">
        <v>51</v>
      </c>
      <c r="B9" s="17" t="s">
        <v>52</v>
      </c>
      <c r="C9" s="17" t="s">
        <v>0</v>
      </c>
      <c r="D9" s="17" t="s">
        <v>1</v>
      </c>
      <c r="E9" s="21" t="s">
        <v>2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3"/>
    </row>
    <row r="10" spans="1:17" ht="13.5" thickBot="1" x14ac:dyDescent="0.25">
      <c r="A10" s="12"/>
      <c r="B10" s="18"/>
      <c r="C10" s="18"/>
      <c r="D10" s="18"/>
      <c r="E10" s="17" t="s">
        <v>3</v>
      </c>
      <c r="F10" s="21" t="s">
        <v>4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</row>
    <row r="11" spans="1:17" ht="27.75" customHeight="1" thickBot="1" x14ac:dyDescent="0.25">
      <c r="A11" s="13"/>
      <c r="B11" s="19"/>
      <c r="C11" s="19"/>
      <c r="D11" s="19"/>
      <c r="E11" s="19"/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10</v>
      </c>
      <c r="L11" s="3" t="s">
        <v>11</v>
      </c>
      <c r="M11" s="3" t="s">
        <v>12</v>
      </c>
      <c r="N11" s="3" t="s">
        <v>13</v>
      </c>
      <c r="O11" s="3" t="s">
        <v>14</v>
      </c>
      <c r="P11" s="3" t="s">
        <v>15</v>
      </c>
      <c r="Q11" s="3" t="s">
        <v>16</v>
      </c>
    </row>
    <row r="12" spans="1:17" ht="13.5" thickBot="1" x14ac:dyDescent="0.25">
      <c r="A12" s="4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  <c r="Q12" s="3">
        <v>17</v>
      </c>
    </row>
    <row r="13" spans="1:17" ht="42" customHeight="1" thickBot="1" x14ac:dyDescent="0.25">
      <c r="A13" s="17">
        <v>1</v>
      </c>
      <c r="B13" s="11" t="s">
        <v>17</v>
      </c>
      <c r="C13" s="11" t="s">
        <v>18</v>
      </c>
      <c r="D13" s="5" t="s">
        <v>3</v>
      </c>
      <c r="E13" s="6">
        <f>F13+G13+H13+I13+J13+K13+L13+M13+N13+O13+P13+Q13</f>
        <v>3651220.36</v>
      </c>
      <c r="F13" s="6">
        <f t="shared" ref="F13" si="0">F14+F15+F16+F17</f>
        <v>1073569.18</v>
      </c>
      <c r="G13" s="6">
        <f t="shared" ref="G13" si="1">G14+G15+G16+G17</f>
        <v>388448.8</v>
      </c>
      <c r="H13" s="6">
        <f t="shared" ref="H13:J13" si="2">H14+H15+H16+H17</f>
        <v>318939.43</v>
      </c>
      <c r="I13" s="6">
        <f t="shared" si="2"/>
        <v>1180852.95</v>
      </c>
      <c r="J13" s="6">
        <f t="shared" si="2"/>
        <v>349393.6</v>
      </c>
      <c r="K13" s="6">
        <f>K14+K15+K16+K17</f>
        <v>340016.4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</row>
    <row r="14" spans="1:17" ht="26.25" thickBot="1" x14ac:dyDescent="0.25">
      <c r="A14" s="18"/>
      <c r="B14" s="12"/>
      <c r="C14" s="12"/>
      <c r="D14" s="5" t="s">
        <v>19</v>
      </c>
      <c r="E14" s="6">
        <f>F14+G14+H14+I14+J14+K14+L14+M14+N14+O14+P14+Q14</f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17" ht="39" thickBot="1" x14ac:dyDescent="0.25">
      <c r="A15" s="18"/>
      <c r="B15" s="12"/>
      <c r="C15" s="12"/>
      <c r="D15" s="5" t="s">
        <v>20</v>
      </c>
      <c r="E15" s="6">
        <f t="shared" ref="E15" si="3">F15+G15+H15+I15+J15+K15+L15+M15+N15+O15+P15+Q15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17" ht="26.25" thickBot="1" x14ac:dyDescent="0.25">
      <c r="A16" s="18"/>
      <c r="B16" s="12"/>
      <c r="C16" s="12"/>
      <c r="D16" s="5" t="s">
        <v>21</v>
      </c>
      <c r="E16" s="6">
        <f>F16+G16+H16+I16+J16+K16+L16+M16+N16+O16+P16+Q16</f>
        <v>3651220.36</v>
      </c>
      <c r="F16" s="6">
        <v>1073569.18</v>
      </c>
      <c r="G16" s="6">
        <v>388448.8</v>
      </c>
      <c r="H16" s="6">
        <v>318939.43</v>
      </c>
      <c r="I16" s="6">
        <v>1180852.95</v>
      </c>
      <c r="J16" s="6">
        <v>349393.6</v>
      </c>
      <c r="K16" s="6">
        <v>340016.4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</row>
    <row r="17" spans="1:24" ht="51.75" thickBot="1" x14ac:dyDescent="0.25">
      <c r="A17" s="19"/>
      <c r="B17" s="13"/>
      <c r="C17" s="13"/>
      <c r="D17" s="5" t="s">
        <v>22</v>
      </c>
      <c r="E17" s="6">
        <f>F17+G17+H17+I17+J17+K17+L17+M17+N17+O17+P17+Q17</f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X17" s="2" t="s">
        <v>48</v>
      </c>
    </row>
    <row r="18" spans="1:24" ht="13.5" thickBot="1" x14ac:dyDescent="0.25">
      <c r="A18" s="17">
        <v>2</v>
      </c>
      <c r="B18" s="11" t="s">
        <v>23</v>
      </c>
      <c r="C18" s="11" t="s">
        <v>18</v>
      </c>
      <c r="D18" s="5" t="s">
        <v>3</v>
      </c>
      <c r="E18" s="6">
        <f t="shared" ref="E18" si="4">E19+E20+E21+E22</f>
        <v>19024912.259999998</v>
      </c>
      <c r="F18" s="6">
        <f t="shared" ref="F18" si="5">F19+F20+F21+F22</f>
        <v>2764518.93</v>
      </c>
      <c r="G18" s="6">
        <f t="shared" ref="G18" si="6">G19+G20+G21+G22</f>
        <v>2287653.98</v>
      </c>
      <c r="H18" s="6">
        <f t="shared" ref="H18" si="7">H19+H20+H21+H22</f>
        <v>2019337.73</v>
      </c>
      <c r="I18" s="6">
        <f t="shared" ref="I18" si="8">I19+I20+I21+I22</f>
        <v>2614422.67</v>
      </c>
      <c r="J18" s="6">
        <f t="shared" ref="J18" si="9">J19+J20+J21+J22</f>
        <v>636032.18999999994</v>
      </c>
      <c r="K18" s="6">
        <f t="shared" ref="K18:P18" si="10">K19+K20+K21+K22</f>
        <v>1327146.76</v>
      </c>
      <c r="L18" s="6">
        <f t="shared" si="10"/>
        <v>1229300</v>
      </c>
      <c r="M18" s="6">
        <f t="shared" si="10"/>
        <v>1229300</v>
      </c>
      <c r="N18" s="6">
        <f t="shared" si="10"/>
        <v>1229300</v>
      </c>
      <c r="O18" s="6">
        <f t="shared" si="10"/>
        <v>1229300</v>
      </c>
      <c r="P18" s="6">
        <f t="shared" si="10"/>
        <v>1229300</v>
      </c>
      <c r="Q18" s="6">
        <f>Q19+Q20+Q21+Q22</f>
        <v>1229300</v>
      </c>
    </row>
    <row r="19" spans="1:24" ht="26.25" thickBot="1" x14ac:dyDescent="0.25">
      <c r="A19" s="18"/>
      <c r="B19" s="12"/>
      <c r="C19" s="12"/>
      <c r="D19" s="5" t="s">
        <v>19</v>
      </c>
      <c r="E19" s="6">
        <f t="shared" ref="E19:E32" si="11">F19+G19+H19+I19+J19+K19+L19+M19+N19+O19+P19+Q19</f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24" ht="39" thickBot="1" x14ac:dyDescent="0.25">
      <c r="A20" s="18"/>
      <c r="B20" s="12"/>
      <c r="C20" s="12"/>
      <c r="D20" s="5" t="s">
        <v>20</v>
      </c>
      <c r="E20" s="6">
        <f t="shared" si="11"/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</row>
    <row r="21" spans="1:24" ht="26.25" thickBot="1" x14ac:dyDescent="0.25">
      <c r="A21" s="18"/>
      <c r="B21" s="12"/>
      <c r="C21" s="12"/>
      <c r="D21" s="5" t="s">
        <v>21</v>
      </c>
      <c r="E21" s="6">
        <f t="shared" si="11"/>
        <v>19024912.259999998</v>
      </c>
      <c r="F21" s="6">
        <v>2764518.93</v>
      </c>
      <c r="G21" s="6">
        <v>2287653.98</v>
      </c>
      <c r="H21" s="6">
        <v>2019337.73</v>
      </c>
      <c r="I21" s="6">
        <v>2614422.67</v>
      </c>
      <c r="J21" s="6">
        <v>636032.18999999994</v>
      </c>
      <c r="K21" s="6">
        <v>1327146.76</v>
      </c>
      <c r="L21" s="6">
        <v>1229300</v>
      </c>
      <c r="M21" s="6">
        <v>1229300</v>
      </c>
      <c r="N21" s="6">
        <v>1229300</v>
      </c>
      <c r="O21" s="6">
        <v>1229300</v>
      </c>
      <c r="P21" s="6">
        <v>1229300</v>
      </c>
      <c r="Q21" s="6">
        <v>1229300</v>
      </c>
    </row>
    <row r="22" spans="1:24" ht="51.75" thickBot="1" x14ac:dyDescent="0.25">
      <c r="A22" s="19"/>
      <c r="B22" s="13"/>
      <c r="C22" s="13"/>
      <c r="D22" s="5" t="s">
        <v>22</v>
      </c>
      <c r="E22" s="6">
        <f t="shared" si="11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</row>
    <row r="23" spans="1:24" ht="13.5" thickBot="1" x14ac:dyDescent="0.25">
      <c r="A23" s="17">
        <v>3</v>
      </c>
      <c r="B23" s="11" t="s">
        <v>24</v>
      </c>
      <c r="C23" s="11" t="s">
        <v>25</v>
      </c>
      <c r="D23" s="5" t="s">
        <v>3</v>
      </c>
      <c r="E23" s="6">
        <f t="shared" ref="E23:P23" si="12">E24+E25+E26+E27</f>
        <v>1314779.4700000002</v>
      </c>
      <c r="F23" s="6">
        <f t="shared" si="12"/>
        <v>286685.52</v>
      </c>
      <c r="G23" s="6">
        <f t="shared" si="12"/>
        <v>684055.05</v>
      </c>
      <c r="H23" s="6">
        <f t="shared" si="12"/>
        <v>344038.9</v>
      </c>
      <c r="I23" s="6">
        <f t="shared" si="12"/>
        <v>0</v>
      </c>
      <c r="J23" s="6">
        <f t="shared" si="12"/>
        <v>0</v>
      </c>
      <c r="K23" s="6">
        <f t="shared" si="12"/>
        <v>0</v>
      </c>
      <c r="L23" s="6">
        <f t="shared" si="12"/>
        <v>0</v>
      </c>
      <c r="M23" s="6">
        <f t="shared" si="12"/>
        <v>0</v>
      </c>
      <c r="N23" s="6">
        <f t="shared" si="12"/>
        <v>0</v>
      </c>
      <c r="O23" s="6">
        <f t="shared" si="12"/>
        <v>0</v>
      </c>
      <c r="P23" s="6">
        <f t="shared" si="12"/>
        <v>0</v>
      </c>
      <c r="Q23" s="6">
        <f>Q24+Q25+Q26+Q27</f>
        <v>0</v>
      </c>
    </row>
    <row r="24" spans="1:24" ht="26.25" thickBot="1" x14ac:dyDescent="0.25">
      <c r="A24" s="18"/>
      <c r="B24" s="12"/>
      <c r="C24" s="12"/>
      <c r="D24" s="5" t="s">
        <v>19</v>
      </c>
      <c r="E24" s="6">
        <f t="shared" si="11"/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24" ht="39" thickBot="1" x14ac:dyDescent="0.25">
      <c r="A25" s="18"/>
      <c r="B25" s="12"/>
      <c r="C25" s="12"/>
      <c r="D25" s="5" t="s">
        <v>20</v>
      </c>
      <c r="E25" s="6">
        <f t="shared" si="11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</row>
    <row r="26" spans="1:24" ht="26.25" thickBot="1" x14ac:dyDescent="0.25">
      <c r="A26" s="18"/>
      <c r="B26" s="12"/>
      <c r="C26" s="12"/>
      <c r="D26" s="5" t="s">
        <v>21</v>
      </c>
      <c r="E26" s="6">
        <f t="shared" ref="E26" si="13">F26+G26+H26+I26+J26+K26+L26+M26+N26+O26+P26+Q26</f>
        <v>1314779.4700000002</v>
      </c>
      <c r="F26" s="6">
        <f>F31+F36+F41+F46+F51+F56+F61+F66+F71</f>
        <v>286685.52</v>
      </c>
      <c r="G26" s="6">
        <f t="shared" ref="G26:Q26" si="14">G31+G36+G41+G46+G51+G56+G61+G66+G71</f>
        <v>684055.05</v>
      </c>
      <c r="H26" s="6">
        <f t="shared" si="14"/>
        <v>344038.9</v>
      </c>
      <c r="I26" s="6">
        <v>0</v>
      </c>
      <c r="J26" s="6">
        <f t="shared" si="14"/>
        <v>0</v>
      </c>
      <c r="K26" s="6">
        <f t="shared" si="14"/>
        <v>0</v>
      </c>
      <c r="L26" s="6">
        <f t="shared" si="14"/>
        <v>0</v>
      </c>
      <c r="M26" s="6">
        <f t="shared" si="14"/>
        <v>0</v>
      </c>
      <c r="N26" s="6">
        <f t="shared" si="14"/>
        <v>0</v>
      </c>
      <c r="O26" s="6">
        <f t="shared" si="14"/>
        <v>0</v>
      </c>
      <c r="P26" s="6">
        <f t="shared" si="14"/>
        <v>0</v>
      </c>
      <c r="Q26" s="6">
        <f t="shared" si="14"/>
        <v>0</v>
      </c>
    </row>
    <row r="27" spans="1:24" ht="51.75" thickBot="1" x14ac:dyDescent="0.25">
      <c r="A27" s="19"/>
      <c r="B27" s="13"/>
      <c r="C27" s="13"/>
      <c r="D27" s="5" t="s">
        <v>22</v>
      </c>
      <c r="E27" s="6">
        <f t="shared" si="11"/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</row>
    <row r="28" spans="1:24" ht="13.5" thickBot="1" x14ac:dyDescent="0.25">
      <c r="A28" s="17" t="s">
        <v>26</v>
      </c>
      <c r="B28" s="11" t="s">
        <v>27</v>
      </c>
      <c r="C28" s="11" t="s">
        <v>25</v>
      </c>
      <c r="D28" s="5" t="s">
        <v>3</v>
      </c>
      <c r="E28" s="6">
        <v>0</v>
      </c>
      <c r="F28" s="6">
        <f t="shared" ref="F28" si="15">F29+F30+F31+F32</f>
        <v>0</v>
      </c>
      <c r="G28" s="6">
        <f t="shared" ref="G28" si="16">G29+G30+G31+G32</f>
        <v>0</v>
      </c>
      <c r="H28" s="6">
        <f t="shared" ref="H28" si="17">H29+H30+H31+H32</f>
        <v>0</v>
      </c>
      <c r="I28" s="6">
        <f t="shared" ref="I28" si="18">I29+I30+I31+I32</f>
        <v>0</v>
      </c>
      <c r="J28" s="6">
        <f t="shared" ref="J28" si="19">J29+J30+J31+J32</f>
        <v>0</v>
      </c>
      <c r="K28" s="6">
        <f t="shared" ref="K28" si="20">K29+K30+K31+K32</f>
        <v>0</v>
      </c>
      <c r="L28" s="6">
        <f t="shared" ref="L28" si="21">L29+L30+L31+L32</f>
        <v>0</v>
      </c>
      <c r="M28" s="6">
        <f t="shared" ref="M28" si="22">M29+M30+M31+M32</f>
        <v>0</v>
      </c>
      <c r="N28" s="6">
        <f t="shared" ref="N28" si="23">N29+N30+N31+N32</f>
        <v>0</v>
      </c>
      <c r="O28" s="6">
        <f t="shared" ref="O28" si="24">O29+O30+O31+O32</f>
        <v>0</v>
      </c>
      <c r="P28" s="6">
        <f t="shared" ref="P28" si="25">P29+P30+P31+P32</f>
        <v>0</v>
      </c>
      <c r="Q28" s="6">
        <f>Q29+Q30+Q31+Q32</f>
        <v>0</v>
      </c>
    </row>
    <row r="29" spans="1:24" ht="26.25" thickBot="1" x14ac:dyDescent="0.25">
      <c r="A29" s="18"/>
      <c r="B29" s="12"/>
      <c r="C29" s="12"/>
      <c r="D29" s="5" t="s">
        <v>19</v>
      </c>
      <c r="E29" s="6">
        <f t="shared" si="11"/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24" ht="39" thickBot="1" x14ac:dyDescent="0.25">
      <c r="A30" s="18"/>
      <c r="B30" s="12"/>
      <c r="C30" s="12"/>
      <c r="D30" s="5" t="s">
        <v>20</v>
      </c>
      <c r="E30" s="6">
        <f t="shared" si="11"/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</row>
    <row r="31" spans="1:24" ht="26.25" thickBot="1" x14ac:dyDescent="0.25">
      <c r="A31" s="18"/>
      <c r="B31" s="12"/>
      <c r="C31" s="12"/>
      <c r="D31" s="5" t="s">
        <v>21</v>
      </c>
      <c r="E31" s="6">
        <f t="shared" si="11"/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</row>
    <row r="32" spans="1:24" ht="51.75" thickBot="1" x14ac:dyDescent="0.25">
      <c r="A32" s="19"/>
      <c r="B32" s="13"/>
      <c r="C32" s="13"/>
      <c r="D32" s="5" t="s">
        <v>22</v>
      </c>
      <c r="E32" s="6">
        <f t="shared" si="11"/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</row>
    <row r="33" spans="1:17" ht="13.5" thickBot="1" x14ac:dyDescent="0.25">
      <c r="A33" s="17" t="s">
        <v>28</v>
      </c>
      <c r="B33" s="11" t="s">
        <v>29</v>
      </c>
      <c r="C33" s="11" t="s">
        <v>25</v>
      </c>
      <c r="D33" s="5" t="s">
        <v>3</v>
      </c>
      <c r="E33" s="6">
        <f t="shared" ref="E33:E38" si="26">F33+G33+H33+I33+J33+K33+L33+M33+N33+O33+P33+Q33</f>
        <v>160000</v>
      </c>
      <c r="F33" s="6">
        <f t="shared" ref="F33" si="27">F34+F35+F36+F37</f>
        <v>0</v>
      </c>
      <c r="G33" s="6">
        <f t="shared" ref="G33" si="28">G34+G35+G36+G37</f>
        <v>160000</v>
      </c>
      <c r="H33" s="6">
        <f t="shared" ref="H33" si="29">H34+H35+H36+H37</f>
        <v>0</v>
      </c>
      <c r="I33" s="6">
        <f t="shared" ref="I33" si="30">I34+I35+I36+I37</f>
        <v>0</v>
      </c>
      <c r="J33" s="6">
        <f t="shared" ref="J33" si="31">J34+J35+J36+J37</f>
        <v>0</v>
      </c>
      <c r="K33" s="6">
        <f t="shared" ref="K33" si="32">K34+K35+K36+K37</f>
        <v>0</v>
      </c>
      <c r="L33" s="6">
        <f t="shared" ref="L33" si="33">L34+L35+L36+L37</f>
        <v>0</v>
      </c>
      <c r="M33" s="6">
        <f t="shared" ref="M33" si="34">M34+M35+M36+M37</f>
        <v>0</v>
      </c>
      <c r="N33" s="6">
        <f t="shared" ref="N33" si="35">N34+N35+N36+N37</f>
        <v>0</v>
      </c>
      <c r="O33" s="6">
        <f t="shared" ref="O33" si="36">O34+O35+O36+O37</f>
        <v>0</v>
      </c>
      <c r="P33" s="6">
        <f t="shared" ref="P33" si="37">P34+P35+P36+P37</f>
        <v>0</v>
      </c>
      <c r="Q33" s="6">
        <f>Q34+Q35+Q36+Q37</f>
        <v>0</v>
      </c>
    </row>
    <row r="34" spans="1:17" ht="26.25" thickBot="1" x14ac:dyDescent="0.25">
      <c r="A34" s="18"/>
      <c r="B34" s="12"/>
      <c r="C34" s="12"/>
      <c r="D34" s="5" t="s">
        <v>19</v>
      </c>
      <c r="E34" s="6">
        <f t="shared" si="26"/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</row>
    <row r="35" spans="1:17" ht="39" thickBot="1" x14ac:dyDescent="0.25">
      <c r="A35" s="18"/>
      <c r="B35" s="12"/>
      <c r="C35" s="12"/>
      <c r="D35" s="5" t="s">
        <v>20</v>
      </c>
      <c r="E35" s="6">
        <f t="shared" si="26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</row>
    <row r="36" spans="1:17" ht="26.25" thickBot="1" x14ac:dyDescent="0.25">
      <c r="A36" s="18"/>
      <c r="B36" s="12"/>
      <c r="C36" s="12"/>
      <c r="D36" s="5" t="s">
        <v>21</v>
      </c>
      <c r="E36" s="6">
        <f t="shared" si="26"/>
        <v>160000</v>
      </c>
      <c r="F36" s="6">
        <v>0</v>
      </c>
      <c r="G36" s="6">
        <v>160000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</row>
    <row r="37" spans="1:17" ht="51.75" thickBot="1" x14ac:dyDescent="0.25">
      <c r="A37" s="19"/>
      <c r="B37" s="13"/>
      <c r="C37" s="13"/>
      <c r="D37" s="5" t="s">
        <v>22</v>
      </c>
      <c r="E37" s="6">
        <f t="shared" si="26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</row>
    <row r="38" spans="1:17" ht="13.5" thickBot="1" x14ac:dyDescent="0.25">
      <c r="A38" s="17" t="s">
        <v>30</v>
      </c>
      <c r="B38" s="11" t="s">
        <v>31</v>
      </c>
      <c r="C38" s="11" t="s">
        <v>25</v>
      </c>
      <c r="D38" s="5" t="s">
        <v>3</v>
      </c>
      <c r="E38" s="6">
        <f t="shared" si="26"/>
        <v>188737.16</v>
      </c>
      <c r="F38" s="6">
        <f t="shared" ref="F38" si="38">F39+F40+F41+F42</f>
        <v>188737.16</v>
      </c>
      <c r="G38" s="6">
        <f t="shared" ref="G38" si="39">G39+G40+G41+G42</f>
        <v>0</v>
      </c>
      <c r="H38" s="6">
        <f t="shared" ref="H38" si="40">H39+H40+H41+H42</f>
        <v>0</v>
      </c>
      <c r="I38" s="6">
        <f t="shared" ref="I38" si="41">I39+I40+I41+I42</f>
        <v>0</v>
      </c>
      <c r="J38" s="6">
        <f t="shared" ref="J38" si="42">J39+J40+J41+J42</f>
        <v>0</v>
      </c>
      <c r="K38" s="6">
        <f t="shared" ref="K38" si="43">K39+K40+K41+K42</f>
        <v>0</v>
      </c>
      <c r="L38" s="6">
        <f t="shared" ref="L38" si="44">L39+L40+L41+L42</f>
        <v>0</v>
      </c>
      <c r="M38" s="6">
        <f t="shared" ref="M38" si="45">M39+M40+M41+M42</f>
        <v>0</v>
      </c>
      <c r="N38" s="6">
        <f t="shared" ref="N38" si="46">N39+N40+N41+N42</f>
        <v>0</v>
      </c>
      <c r="O38" s="6">
        <f t="shared" ref="O38" si="47">O39+O40+O41+O42</f>
        <v>0</v>
      </c>
      <c r="P38" s="6">
        <f t="shared" ref="P38" si="48">P39+P40+P41+P42</f>
        <v>0</v>
      </c>
      <c r="Q38" s="6">
        <f>Q39+Q40+Q41+Q42</f>
        <v>0</v>
      </c>
    </row>
    <row r="39" spans="1:17" ht="26.25" thickBot="1" x14ac:dyDescent="0.25">
      <c r="A39" s="18"/>
      <c r="B39" s="12"/>
      <c r="C39" s="12"/>
      <c r="D39" s="5" t="s">
        <v>19</v>
      </c>
      <c r="E39" s="6">
        <f t="shared" ref="E39:E43" si="49">F39+G39+H39+I39+J39+K39+L39+M39+N39+O39+P39+Q39</f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</row>
    <row r="40" spans="1:17" ht="39" thickBot="1" x14ac:dyDescent="0.25">
      <c r="A40" s="18"/>
      <c r="B40" s="12"/>
      <c r="C40" s="12"/>
      <c r="D40" s="5" t="s">
        <v>20</v>
      </c>
      <c r="E40" s="6">
        <f t="shared" si="49"/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</row>
    <row r="41" spans="1:17" ht="26.25" thickBot="1" x14ac:dyDescent="0.25">
      <c r="A41" s="18"/>
      <c r="B41" s="12"/>
      <c r="C41" s="12"/>
      <c r="D41" s="5" t="s">
        <v>21</v>
      </c>
      <c r="E41" s="6">
        <f t="shared" si="49"/>
        <v>188737.16</v>
      </c>
      <c r="F41" s="6">
        <v>188737.16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</row>
    <row r="42" spans="1:17" ht="51.75" thickBot="1" x14ac:dyDescent="0.25">
      <c r="A42" s="19"/>
      <c r="B42" s="13"/>
      <c r="C42" s="13"/>
      <c r="D42" s="5" t="s">
        <v>22</v>
      </c>
      <c r="E42" s="6">
        <f t="shared" si="49"/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</row>
    <row r="43" spans="1:17" ht="13.5" thickBot="1" x14ac:dyDescent="0.25">
      <c r="A43" s="17" t="s">
        <v>32</v>
      </c>
      <c r="B43" s="11" t="s">
        <v>33</v>
      </c>
      <c r="C43" s="11" t="s">
        <v>25</v>
      </c>
      <c r="D43" s="5" t="s">
        <v>3</v>
      </c>
      <c r="E43" s="6">
        <f t="shared" si="49"/>
        <v>186017.26</v>
      </c>
      <c r="F43" s="6">
        <f t="shared" ref="F43" si="50">F44+F45+F46+F47</f>
        <v>32620.36</v>
      </c>
      <c r="G43" s="6">
        <f t="shared" ref="G43" si="51">G44+G45+G46+G47</f>
        <v>0</v>
      </c>
      <c r="H43" s="6">
        <f t="shared" ref="H43" si="52">H44+H45+H46+H47</f>
        <v>153396.9</v>
      </c>
      <c r="I43" s="6">
        <f t="shared" ref="I43" si="53">I44+I45+I46+I47</f>
        <v>0</v>
      </c>
      <c r="J43" s="6">
        <f t="shared" ref="J43" si="54">J44+J45+J46+J47</f>
        <v>0</v>
      </c>
      <c r="K43" s="6">
        <f t="shared" ref="K43" si="55">K44+K45+K46+K47</f>
        <v>0</v>
      </c>
      <c r="L43" s="6">
        <f t="shared" ref="L43" si="56">L44+L45+L46+L47</f>
        <v>0</v>
      </c>
      <c r="M43" s="6">
        <f t="shared" ref="M43" si="57">M44+M45+M46+M47</f>
        <v>0</v>
      </c>
      <c r="N43" s="6">
        <f t="shared" ref="N43" si="58">N44+N45+N46+N47</f>
        <v>0</v>
      </c>
      <c r="O43" s="6">
        <f t="shared" ref="O43" si="59">O44+O45+O46+O47</f>
        <v>0</v>
      </c>
      <c r="P43" s="6">
        <f t="shared" ref="P43" si="60">P44+P45+P46+P47</f>
        <v>0</v>
      </c>
      <c r="Q43" s="6">
        <f>Q44+Q45+Q46+Q47</f>
        <v>0</v>
      </c>
    </row>
    <row r="44" spans="1:17" ht="26.25" thickBot="1" x14ac:dyDescent="0.25">
      <c r="A44" s="18"/>
      <c r="B44" s="12"/>
      <c r="C44" s="12"/>
      <c r="D44" s="5" t="s">
        <v>19</v>
      </c>
      <c r="E44" s="6">
        <f t="shared" ref="E44:E48" si="61">F44+G44+H44+I44+J44+K44+L44+M44+N44+O44+P44+Q44</f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</row>
    <row r="45" spans="1:17" ht="39" thickBot="1" x14ac:dyDescent="0.25">
      <c r="A45" s="18"/>
      <c r="B45" s="12"/>
      <c r="C45" s="12"/>
      <c r="D45" s="5" t="s">
        <v>20</v>
      </c>
      <c r="E45" s="6">
        <f t="shared" si="61"/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</row>
    <row r="46" spans="1:17" ht="26.25" thickBot="1" x14ac:dyDescent="0.25">
      <c r="A46" s="18"/>
      <c r="B46" s="12"/>
      <c r="C46" s="12"/>
      <c r="D46" s="5" t="s">
        <v>21</v>
      </c>
      <c r="E46" s="6">
        <f t="shared" si="61"/>
        <v>186017.26</v>
      </c>
      <c r="F46" s="6">
        <v>32620.36</v>
      </c>
      <c r="G46" s="6">
        <v>0</v>
      </c>
      <c r="H46" s="6">
        <v>153396.9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</row>
    <row r="47" spans="1:17" ht="51.75" thickBot="1" x14ac:dyDescent="0.25">
      <c r="A47" s="19"/>
      <c r="B47" s="13"/>
      <c r="C47" s="13"/>
      <c r="D47" s="5" t="s">
        <v>22</v>
      </c>
      <c r="E47" s="6">
        <f t="shared" si="61"/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</row>
    <row r="48" spans="1:17" ht="13.5" thickBot="1" x14ac:dyDescent="0.25">
      <c r="A48" s="17" t="s">
        <v>34</v>
      </c>
      <c r="B48" s="11" t="s">
        <v>35</v>
      </c>
      <c r="C48" s="11" t="s">
        <v>36</v>
      </c>
      <c r="D48" s="5" t="s">
        <v>3</v>
      </c>
      <c r="E48" s="6">
        <f t="shared" si="61"/>
        <v>65328</v>
      </c>
      <c r="F48" s="6">
        <f t="shared" ref="F48" si="62">F49+F50+F51+F52</f>
        <v>65328</v>
      </c>
      <c r="G48" s="6">
        <f t="shared" ref="G48" si="63">G49+G50+G51+G52</f>
        <v>0</v>
      </c>
      <c r="H48" s="6">
        <f t="shared" ref="H48" si="64">H49+H50+H51+H52</f>
        <v>0</v>
      </c>
      <c r="I48" s="6">
        <f t="shared" ref="I48" si="65">I49+I50+I51+I52</f>
        <v>0</v>
      </c>
      <c r="J48" s="6">
        <f t="shared" ref="J48" si="66">J49+J50+J51+J52</f>
        <v>0</v>
      </c>
      <c r="K48" s="6">
        <f t="shared" ref="K48" si="67">K49+K50+K51+K52</f>
        <v>0</v>
      </c>
      <c r="L48" s="6">
        <f t="shared" ref="L48" si="68">L49+L50+L51+L52</f>
        <v>0</v>
      </c>
      <c r="M48" s="6">
        <f t="shared" ref="M48" si="69">M49+M50+M51+M52</f>
        <v>0</v>
      </c>
      <c r="N48" s="6">
        <f t="shared" ref="N48" si="70">N49+N50+N51+N52</f>
        <v>0</v>
      </c>
      <c r="O48" s="6">
        <f t="shared" ref="O48" si="71">O49+O50+O51+O52</f>
        <v>0</v>
      </c>
      <c r="P48" s="6">
        <f t="shared" ref="P48" si="72">P49+P50+P51+P52</f>
        <v>0</v>
      </c>
      <c r="Q48" s="6">
        <f>Q49+Q50+Q51+Q52</f>
        <v>0</v>
      </c>
    </row>
    <row r="49" spans="1:17" ht="26.25" thickBot="1" x14ac:dyDescent="0.25">
      <c r="A49" s="18"/>
      <c r="B49" s="12"/>
      <c r="C49" s="12"/>
      <c r="D49" s="5" t="s">
        <v>19</v>
      </c>
      <c r="E49" s="6">
        <f t="shared" ref="E49:E53" si="73">F49+G49+H49+I49+J49+K49+L49+M49+N49+O49+P49+Q49</f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</row>
    <row r="50" spans="1:17" ht="39" thickBot="1" x14ac:dyDescent="0.25">
      <c r="A50" s="18"/>
      <c r="B50" s="12"/>
      <c r="C50" s="12"/>
      <c r="D50" s="5" t="s">
        <v>20</v>
      </c>
      <c r="E50" s="6">
        <f t="shared" si="73"/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</row>
    <row r="51" spans="1:17" ht="26.25" thickBot="1" x14ac:dyDescent="0.25">
      <c r="A51" s="18"/>
      <c r="B51" s="12"/>
      <c r="C51" s="12"/>
      <c r="D51" s="5" t="s">
        <v>21</v>
      </c>
      <c r="E51" s="6">
        <f t="shared" si="73"/>
        <v>65328</v>
      </c>
      <c r="F51" s="6">
        <v>65328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</row>
    <row r="52" spans="1:17" ht="51.75" thickBot="1" x14ac:dyDescent="0.25">
      <c r="A52" s="19"/>
      <c r="B52" s="13"/>
      <c r="C52" s="13"/>
      <c r="D52" s="5" t="s">
        <v>22</v>
      </c>
      <c r="E52" s="6">
        <f t="shared" si="73"/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</row>
    <row r="53" spans="1:17" ht="13.5" thickBot="1" x14ac:dyDescent="0.25">
      <c r="A53" s="17" t="s">
        <v>37</v>
      </c>
      <c r="B53" s="11" t="s">
        <v>38</v>
      </c>
      <c r="C53" s="11" t="s">
        <v>39</v>
      </c>
      <c r="D53" s="5" t="s">
        <v>3</v>
      </c>
      <c r="E53" s="6">
        <f t="shared" si="73"/>
        <v>524055.05</v>
      </c>
      <c r="F53" s="6">
        <f t="shared" ref="F53" si="74">F54+F55+F56+F57</f>
        <v>0</v>
      </c>
      <c r="G53" s="6">
        <f t="shared" ref="G53" si="75">G54+G55+G56+G57</f>
        <v>524055.05</v>
      </c>
      <c r="H53" s="6">
        <f t="shared" ref="H53" si="76">H54+H55+H56+H57</f>
        <v>0</v>
      </c>
      <c r="I53" s="6">
        <f t="shared" ref="I53" si="77">I54+I55+I56+I57</f>
        <v>0</v>
      </c>
      <c r="J53" s="6">
        <f t="shared" ref="J53" si="78">J54+J55+J56+J57</f>
        <v>0</v>
      </c>
      <c r="K53" s="6">
        <f t="shared" ref="K53" si="79">K54+K55+K56+K57</f>
        <v>0</v>
      </c>
      <c r="L53" s="6">
        <f t="shared" ref="L53" si="80">L54+L55+L56+L57</f>
        <v>0</v>
      </c>
      <c r="M53" s="6">
        <f t="shared" ref="M53" si="81">M54+M55+M56+M57</f>
        <v>0</v>
      </c>
      <c r="N53" s="6">
        <f t="shared" ref="N53" si="82">N54+N55+N56+N57</f>
        <v>0</v>
      </c>
      <c r="O53" s="6">
        <f t="shared" ref="O53" si="83">O54+O55+O56+O57</f>
        <v>0</v>
      </c>
      <c r="P53" s="6">
        <f t="shared" ref="P53" si="84">P54+P55+P56+P57</f>
        <v>0</v>
      </c>
      <c r="Q53" s="6">
        <f>Q54+Q55+Q56+Q57</f>
        <v>0</v>
      </c>
    </row>
    <row r="54" spans="1:17" ht="26.25" thickBot="1" x14ac:dyDescent="0.25">
      <c r="A54" s="18"/>
      <c r="B54" s="12"/>
      <c r="C54" s="12"/>
      <c r="D54" s="5" t="s">
        <v>19</v>
      </c>
      <c r="E54" s="6">
        <f t="shared" ref="E54:E58" si="85">F54+G54+H54+I54+J54+K54+L54+M54+N54+O54+P54+Q54</f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</row>
    <row r="55" spans="1:17" ht="39" thickBot="1" x14ac:dyDescent="0.25">
      <c r="A55" s="18"/>
      <c r="B55" s="12"/>
      <c r="C55" s="12"/>
      <c r="D55" s="5" t="s">
        <v>20</v>
      </c>
      <c r="E55" s="6">
        <f t="shared" si="85"/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</row>
    <row r="56" spans="1:17" ht="26.25" thickBot="1" x14ac:dyDescent="0.25">
      <c r="A56" s="18"/>
      <c r="B56" s="12"/>
      <c r="C56" s="12"/>
      <c r="D56" s="5" t="s">
        <v>21</v>
      </c>
      <c r="E56" s="6">
        <f t="shared" si="85"/>
        <v>524055.05</v>
      </c>
      <c r="F56" s="6">
        <v>0</v>
      </c>
      <c r="G56" s="6">
        <v>524055.05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</row>
    <row r="57" spans="1:17" ht="51.75" thickBot="1" x14ac:dyDescent="0.25">
      <c r="A57" s="19"/>
      <c r="B57" s="13"/>
      <c r="C57" s="13"/>
      <c r="D57" s="5" t="s">
        <v>22</v>
      </c>
      <c r="E57" s="6">
        <f t="shared" si="85"/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</row>
    <row r="58" spans="1:17" ht="13.5" thickBot="1" x14ac:dyDescent="0.25">
      <c r="A58" s="17">
        <v>3.7</v>
      </c>
      <c r="B58" s="11" t="s">
        <v>40</v>
      </c>
      <c r="C58" s="14"/>
      <c r="D58" s="5" t="s">
        <v>3</v>
      </c>
      <c r="E58" s="6">
        <f t="shared" si="85"/>
        <v>190642</v>
      </c>
      <c r="F58" s="6">
        <f t="shared" ref="F58" si="86">F59+F60+F61+F62</f>
        <v>0</v>
      </c>
      <c r="G58" s="6">
        <f t="shared" ref="G58" si="87">G59+G60+G61+G62</f>
        <v>0</v>
      </c>
      <c r="H58" s="6">
        <f t="shared" ref="H58" si="88">H59+H60+H61+H62</f>
        <v>190642</v>
      </c>
      <c r="I58" s="6">
        <f t="shared" ref="I58" si="89">I59+I60+I61+I62</f>
        <v>0</v>
      </c>
      <c r="J58" s="6">
        <f t="shared" ref="J58" si="90">J59+J60+J61+J62</f>
        <v>0</v>
      </c>
      <c r="K58" s="6">
        <f t="shared" ref="K58" si="91">K59+K60+K61+K62</f>
        <v>0</v>
      </c>
      <c r="L58" s="6">
        <f t="shared" ref="L58" si="92">L59+L60+L61+L62</f>
        <v>0</v>
      </c>
      <c r="M58" s="6">
        <f t="shared" ref="M58" si="93">M59+M60+M61+M62</f>
        <v>0</v>
      </c>
      <c r="N58" s="6">
        <f t="shared" ref="N58" si="94">N59+N60+N61+N62</f>
        <v>0</v>
      </c>
      <c r="O58" s="6">
        <f t="shared" ref="O58" si="95">O59+O60+O61+O62</f>
        <v>0</v>
      </c>
      <c r="P58" s="6">
        <f t="shared" ref="P58" si="96">P59+P60+P61+P62</f>
        <v>0</v>
      </c>
      <c r="Q58" s="6">
        <f>Q59+Q60+Q61+Q62</f>
        <v>0</v>
      </c>
    </row>
    <row r="59" spans="1:17" ht="26.25" thickBot="1" x14ac:dyDescent="0.25">
      <c r="A59" s="18"/>
      <c r="B59" s="12"/>
      <c r="C59" s="15"/>
      <c r="D59" s="5" t="s">
        <v>19</v>
      </c>
      <c r="E59" s="6">
        <f t="shared" ref="E59:E63" si="97">F59+G59+H59+I59+J59+K59+L59+M59+N59+O59+P59+Q59</f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</row>
    <row r="60" spans="1:17" ht="39" thickBot="1" x14ac:dyDescent="0.25">
      <c r="A60" s="18"/>
      <c r="B60" s="12"/>
      <c r="C60" s="15"/>
      <c r="D60" s="5" t="s">
        <v>20</v>
      </c>
      <c r="E60" s="6">
        <f t="shared" si="97"/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</row>
    <row r="61" spans="1:17" ht="26.25" thickBot="1" x14ac:dyDescent="0.25">
      <c r="A61" s="18"/>
      <c r="B61" s="12"/>
      <c r="C61" s="15"/>
      <c r="D61" s="5" t="s">
        <v>21</v>
      </c>
      <c r="E61" s="6">
        <f t="shared" si="97"/>
        <v>190642</v>
      </c>
      <c r="F61" s="6">
        <v>0</v>
      </c>
      <c r="G61" s="6">
        <v>0</v>
      </c>
      <c r="H61" s="6">
        <v>190642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</row>
    <row r="62" spans="1:17" ht="51.75" thickBot="1" x14ac:dyDescent="0.25">
      <c r="A62" s="19"/>
      <c r="B62" s="13"/>
      <c r="C62" s="16"/>
      <c r="D62" s="5" t="s">
        <v>22</v>
      </c>
      <c r="E62" s="6">
        <f t="shared" si="97"/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</row>
    <row r="63" spans="1:17" ht="13.5" thickBot="1" x14ac:dyDescent="0.25">
      <c r="A63" s="17">
        <v>3.8</v>
      </c>
      <c r="B63" s="11" t="s">
        <v>41</v>
      </c>
      <c r="C63" s="11" t="s">
        <v>39</v>
      </c>
      <c r="D63" s="5" t="s">
        <v>3</v>
      </c>
      <c r="E63" s="6">
        <f t="shared" si="97"/>
        <v>0</v>
      </c>
      <c r="F63" s="6">
        <f t="shared" ref="F63" si="98">F64+F65+F66+F67</f>
        <v>0</v>
      </c>
      <c r="G63" s="6">
        <f t="shared" ref="G63" si="99">G64+G65+G66+G67</f>
        <v>0</v>
      </c>
      <c r="H63" s="6">
        <f t="shared" ref="H63" si="100">H64+H65+H66+H67</f>
        <v>0</v>
      </c>
      <c r="I63" s="6">
        <f t="shared" ref="I63" si="101">I64+I65+I66+I67</f>
        <v>0</v>
      </c>
      <c r="J63" s="6">
        <f t="shared" ref="J63" si="102">J64+J65+J66+J67</f>
        <v>0</v>
      </c>
      <c r="K63" s="6">
        <f t="shared" ref="K63" si="103">K64+K65+K66+K67</f>
        <v>0</v>
      </c>
      <c r="L63" s="6">
        <f t="shared" ref="L63" si="104">L64+L65+L66+L67</f>
        <v>0</v>
      </c>
      <c r="M63" s="6">
        <f t="shared" ref="M63" si="105">M64+M65+M66+M67</f>
        <v>0</v>
      </c>
      <c r="N63" s="6">
        <f t="shared" ref="N63" si="106">N64+N65+N66+N67</f>
        <v>0</v>
      </c>
      <c r="O63" s="6">
        <f t="shared" ref="O63" si="107">O64+O65+O66+O67</f>
        <v>0</v>
      </c>
      <c r="P63" s="6">
        <f t="shared" ref="P63" si="108">P64+P65+P66+P67</f>
        <v>0</v>
      </c>
      <c r="Q63" s="6">
        <f>Q64+Q65+Q66+Q67</f>
        <v>0</v>
      </c>
    </row>
    <row r="64" spans="1:17" ht="26.25" thickBot="1" x14ac:dyDescent="0.25">
      <c r="A64" s="18"/>
      <c r="B64" s="12"/>
      <c r="C64" s="12"/>
      <c r="D64" s="5" t="s">
        <v>19</v>
      </c>
      <c r="E64" s="6">
        <f t="shared" ref="E64:E68" si="109">F64+G64+H64+I64+J64+K64+L64+M64+N64+O64+P64+Q64</f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</row>
    <row r="65" spans="1:17" ht="39" thickBot="1" x14ac:dyDescent="0.25">
      <c r="A65" s="18"/>
      <c r="B65" s="12"/>
      <c r="C65" s="12"/>
      <c r="D65" s="5" t="s">
        <v>20</v>
      </c>
      <c r="E65" s="6">
        <f t="shared" si="109"/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</row>
    <row r="66" spans="1:17" ht="26.25" thickBot="1" x14ac:dyDescent="0.25">
      <c r="A66" s="18"/>
      <c r="B66" s="12"/>
      <c r="C66" s="12"/>
      <c r="D66" s="5" t="s">
        <v>21</v>
      </c>
      <c r="E66" s="6">
        <f t="shared" si="109"/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</row>
    <row r="67" spans="1:17" ht="51.75" thickBot="1" x14ac:dyDescent="0.25">
      <c r="A67" s="19"/>
      <c r="B67" s="13"/>
      <c r="C67" s="13"/>
      <c r="D67" s="5" t="s">
        <v>22</v>
      </c>
      <c r="E67" s="6">
        <f t="shared" si="109"/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</row>
    <row r="68" spans="1:17" ht="13.5" thickBot="1" x14ac:dyDescent="0.25">
      <c r="A68" s="20" t="s">
        <v>53</v>
      </c>
      <c r="B68" s="11" t="s">
        <v>42</v>
      </c>
      <c r="C68" s="11" t="s">
        <v>39</v>
      </c>
      <c r="D68" s="5" t="s">
        <v>3</v>
      </c>
      <c r="E68" s="6">
        <f t="shared" si="109"/>
        <v>0</v>
      </c>
      <c r="F68" s="6">
        <f t="shared" ref="F68" si="110">F69+F70+F71+F72</f>
        <v>0</v>
      </c>
      <c r="G68" s="6">
        <f t="shared" ref="G68" si="111">G69+G70+G71+G72</f>
        <v>0</v>
      </c>
      <c r="H68" s="6">
        <f t="shared" ref="H68" si="112">H69+H70+H71+H72</f>
        <v>0</v>
      </c>
      <c r="I68" s="6">
        <f t="shared" ref="I68" si="113">I69+I70+I71+I72</f>
        <v>0</v>
      </c>
      <c r="J68" s="6">
        <f t="shared" ref="J68" si="114">J69+J70+J71+J72</f>
        <v>0</v>
      </c>
      <c r="K68" s="6">
        <f t="shared" ref="K68" si="115">K69+K70+K71+K72</f>
        <v>0</v>
      </c>
      <c r="L68" s="6">
        <f t="shared" ref="L68" si="116">L69+L70+L71+L72</f>
        <v>0</v>
      </c>
      <c r="M68" s="6">
        <f t="shared" ref="M68" si="117">M69+M70+M71+M72</f>
        <v>0</v>
      </c>
      <c r="N68" s="6">
        <f t="shared" ref="N68" si="118">N69+N70+N71+N72</f>
        <v>0</v>
      </c>
      <c r="O68" s="6">
        <f t="shared" ref="O68" si="119">O69+O70+O71+O72</f>
        <v>0</v>
      </c>
      <c r="P68" s="6">
        <f t="shared" ref="P68" si="120">P69+P70+P71+P72</f>
        <v>0</v>
      </c>
      <c r="Q68" s="6">
        <f>Q69+Q70+Q71+Q72</f>
        <v>0</v>
      </c>
    </row>
    <row r="69" spans="1:17" ht="26.25" thickBot="1" x14ac:dyDescent="0.25">
      <c r="A69" s="12"/>
      <c r="B69" s="12"/>
      <c r="C69" s="12"/>
      <c r="D69" s="5" t="s">
        <v>19</v>
      </c>
      <c r="E69" s="6">
        <f t="shared" ref="E69:E73" si="121">F69+G69+H69+I69+J69+K69+L69+M69+N69+O69+P69+Q69</f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</row>
    <row r="70" spans="1:17" ht="39" thickBot="1" x14ac:dyDescent="0.25">
      <c r="A70" s="12"/>
      <c r="B70" s="12"/>
      <c r="C70" s="12"/>
      <c r="D70" s="5" t="s">
        <v>20</v>
      </c>
      <c r="E70" s="6">
        <f t="shared" si="121"/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</row>
    <row r="71" spans="1:17" ht="26.25" thickBot="1" x14ac:dyDescent="0.25">
      <c r="A71" s="12"/>
      <c r="B71" s="12"/>
      <c r="C71" s="12"/>
      <c r="D71" s="5" t="s">
        <v>21</v>
      </c>
      <c r="E71" s="6">
        <f t="shared" si="121"/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</row>
    <row r="72" spans="1:17" ht="51.75" thickBot="1" x14ac:dyDescent="0.25">
      <c r="A72" s="13"/>
      <c r="B72" s="13"/>
      <c r="C72" s="13"/>
      <c r="D72" s="5" t="s">
        <v>22</v>
      </c>
      <c r="E72" s="6">
        <f t="shared" si="121"/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</row>
    <row r="73" spans="1:17" ht="13.5" thickBot="1" x14ac:dyDescent="0.25">
      <c r="A73" s="11"/>
      <c r="B73" s="11" t="s">
        <v>43</v>
      </c>
      <c r="C73" s="14"/>
      <c r="D73" s="5" t="s">
        <v>3</v>
      </c>
      <c r="E73" s="6">
        <f t="shared" si="121"/>
        <v>23990912.09</v>
      </c>
      <c r="F73" s="6">
        <f t="shared" ref="F73" si="122">F74+F75+F76+F77</f>
        <v>4124773.6300000004</v>
      </c>
      <c r="G73" s="6">
        <f t="shared" ref="G73" si="123">G74+G75+G76+G77</f>
        <v>3360157.83</v>
      </c>
      <c r="H73" s="6">
        <f t="shared" ref="H73" si="124">H74+H75+H76+H77</f>
        <v>2682316.06</v>
      </c>
      <c r="I73" s="6">
        <f t="shared" ref="I73" si="125">I74+I75+I76+I77</f>
        <v>3795275.62</v>
      </c>
      <c r="J73" s="6">
        <f t="shared" ref="J73" si="126">J74+J75+J76+J77</f>
        <v>985425.78999999992</v>
      </c>
      <c r="K73" s="6">
        <f t="shared" ref="K73" si="127">K74+K75+K76+K77</f>
        <v>1667163.1600000001</v>
      </c>
      <c r="L73" s="6">
        <f t="shared" ref="L73" si="128">L74+L75+L76+L77</f>
        <v>1229300</v>
      </c>
      <c r="M73" s="6">
        <f t="shared" ref="M73" si="129">M74+M75+M76+M77</f>
        <v>1229300</v>
      </c>
      <c r="N73" s="6">
        <f t="shared" ref="N73" si="130">N74+N75+N76+N77</f>
        <v>1229300</v>
      </c>
      <c r="O73" s="6">
        <f t="shared" ref="O73" si="131">O74+O75+O76+O77</f>
        <v>1229300</v>
      </c>
      <c r="P73" s="6">
        <f t="shared" ref="P73" si="132">P74+P75+P76+P77</f>
        <v>1229300</v>
      </c>
      <c r="Q73" s="6">
        <f>Q74+Q75+Q76+Q77</f>
        <v>1229300</v>
      </c>
    </row>
    <row r="74" spans="1:17" ht="26.25" thickBot="1" x14ac:dyDescent="0.25">
      <c r="A74" s="12"/>
      <c r="B74" s="12"/>
      <c r="C74" s="15"/>
      <c r="D74" s="5" t="s">
        <v>19</v>
      </c>
      <c r="E74" s="6">
        <f t="shared" ref="E74:E83" si="133">F74+G74+H74+I74+J74+K74+L74+M74+N74+O74+P74+Q74</f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</row>
    <row r="75" spans="1:17" ht="39" thickBot="1" x14ac:dyDescent="0.25">
      <c r="A75" s="12"/>
      <c r="B75" s="12"/>
      <c r="C75" s="15"/>
      <c r="D75" s="5" t="s">
        <v>20</v>
      </c>
      <c r="E75" s="6">
        <f t="shared" si="133"/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</row>
    <row r="76" spans="1:17" ht="26.25" thickBot="1" x14ac:dyDescent="0.25">
      <c r="A76" s="12"/>
      <c r="B76" s="12"/>
      <c r="C76" s="15"/>
      <c r="D76" s="5" t="s">
        <v>21</v>
      </c>
      <c r="E76" s="6">
        <f t="shared" si="133"/>
        <v>23990912.09</v>
      </c>
      <c r="F76" s="6">
        <f>F13+F18+F23</f>
        <v>4124773.6300000004</v>
      </c>
      <c r="G76" s="6">
        <f t="shared" ref="G76:Q76" si="134">G13+G18+G23</f>
        <v>3360157.83</v>
      </c>
      <c r="H76" s="6">
        <f t="shared" si="134"/>
        <v>2682316.06</v>
      </c>
      <c r="I76" s="6">
        <f t="shared" si="134"/>
        <v>3795275.62</v>
      </c>
      <c r="J76" s="6">
        <f t="shared" si="134"/>
        <v>985425.78999999992</v>
      </c>
      <c r="K76" s="6">
        <f t="shared" si="134"/>
        <v>1667163.1600000001</v>
      </c>
      <c r="L76" s="6">
        <f t="shared" si="134"/>
        <v>1229300</v>
      </c>
      <c r="M76" s="6">
        <f t="shared" si="134"/>
        <v>1229300</v>
      </c>
      <c r="N76" s="6">
        <f t="shared" si="134"/>
        <v>1229300</v>
      </c>
      <c r="O76" s="6">
        <f t="shared" si="134"/>
        <v>1229300</v>
      </c>
      <c r="P76" s="6">
        <f t="shared" si="134"/>
        <v>1229300</v>
      </c>
      <c r="Q76" s="6">
        <f t="shared" si="134"/>
        <v>1229300</v>
      </c>
    </row>
    <row r="77" spans="1:17" ht="51.75" thickBot="1" x14ac:dyDescent="0.25">
      <c r="A77" s="13"/>
      <c r="B77" s="13"/>
      <c r="C77" s="16"/>
      <c r="D77" s="5" t="s">
        <v>22</v>
      </c>
      <c r="E77" s="6">
        <f t="shared" si="133"/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</row>
    <row r="78" spans="1:17" ht="13.5" thickBot="1" x14ac:dyDescent="0.25">
      <c r="A78" s="11"/>
      <c r="B78" s="11" t="s">
        <v>44</v>
      </c>
      <c r="C78" s="11"/>
      <c r="D78" s="5" t="s">
        <v>3</v>
      </c>
      <c r="E78" s="6">
        <f t="shared" si="133"/>
        <v>0</v>
      </c>
      <c r="F78" s="6">
        <f t="shared" ref="F78" si="135">F79+F80+F81+F82</f>
        <v>0</v>
      </c>
      <c r="G78" s="6">
        <f t="shared" ref="G78" si="136">G79+G80+G81+G82</f>
        <v>0</v>
      </c>
      <c r="H78" s="6">
        <f t="shared" ref="H78" si="137">H79+H80+H81+H82</f>
        <v>0</v>
      </c>
      <c r="I78" s="6">
        <f t="shared" ref="I78" si="138">I79+I80+I81+I82</f>
        <v>0</v>
      </c>
      <c r="J78" s="6">
        <f t="shared" ref="J78" si="139">J79+J80+J81+J82</f>
        <v>0</v>
      </c>
      <c r="K78" s="6">
        <f t="shared" ref="K78" si="140">K79+K80+K81+K82</f>
        <v>0</v>
      </c>
      <c r="L78" s="6">
        <f t="shared" ref="L78" si="141">L79+L80+L81+L82</f>
        <v>0</v>
      </c>
      <c r="M78" s="6">
        <f t="shared" ref="M78" si="142">M79+M80+M81+M82</f>
        <v>0</v>
      </c>
      <c r="N78" s="6">
        <f t="shared" ref="N78" si="143">N79+N80+N81+N82</f>
        <v>0</v>
      </c>
      <c r="O78" s="6">
        <f t="shared" ref="O78" si="144">O79+O80+O81+O82</f>
        <v>0</v>
      </c>
      <c r="P78" s="6">
        <f t="shared" ref="P78" si="145">P79+P80+P81+P82</f>
        <v>0</v>
      </c>
      <c r="Q78" s="6">
        <f>Q79+Q80+Q81+Q82</f>
        <v>0</v>
      </c>
    </row>
    <row r="79" spans="1:17" ht="26.25" thickBot="1" x14ac:dyDescent="0.25">
      <c r="A79" s="12"/>
      <c r="B79" s="12"/>
      <c r="C79" s="12"/>
      <c r="D79" s="5" t="s">
        <v>19</v>
      </c>
      <c r="E79" s="6">
        <f t="shared" si="133"/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</row>
    <row r="80" spans="1:17" ht="39" thickBot="1" x14ac:dyDescent="0.25">
      <c r="A80" s="12"/>
      <c r="B80" s="12"/>
      <c r="C80" s="12"/>
      <c r="D80" s="5" t="s">
        <v>20</v>
      </c>
      <c r="E80" s="6">
        <f t="shared" si="133"/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</row>
    <row r="81" spans="1:17" ht="26.25" thickBot="1" x14ac:dyDescent="0.25">
      <c r="A81" s="12"/>
      <c r="B81" s="12"/>
      <c r="C81" s="12"/>
      <c r="D81" s="5" t="s">
        <v>21</v>
      </c>
      <c r="E81" s="6">
        <f t="shared" si="133"/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</row>
    <row r="82" spans="1:17" ht="51.75" thickBot="1" x14ac:dyDescent="0.25">
      <c r="A82" s="13"/>
      <c r="B82" s="13"/>
      <c r="C82" s="13"/>
      <c r="D82" s="5" t="s">
        <v>22</v>
      </c>
      <c r="E82" s="6">
        <f t="shared" si="133"/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</row>
    <row r="83" spans="1:17" ht="13.5" thickBot="1" x14ac:dyDescent="0.25">
      <c r="A83" s="11"/>
      <c r="B83" s="11"/>
      <c r="C83" s="11"/>
      <c r="D83" s="5" t="s">
        <v>3</v>
      </c>
      <c r="E83" s="6">
        <f t="shared" si="133"/>
        <v>0</v>
      </c>
      <c r="F83" s="6">
        <f t="shared" ref="F83" si="146">F84+F85+F86+F87</f>
        <v>0</v>
      </c>
      <c r="G83" s="6">
        <f t="shared" ref="G83" si="147">G84+G85+G86+G87</f>
        <v>0</v>
      </c>
      <c r="H83" s="6">
        <f t="shared" ref="H83" si="148">H84+H85+H86+H87</f>
        <v>0</v>
      </c>
      <c r="I83" s="6">
        <f t="shared" ref="I83" si="149">I84+I85+I86+I87</f>
        <v>0</v>
      </c>
      <c r="J83" s="6">
        <f t="shared" ref="J83" si="150">J84+J85+J86+J87</f>
        <v>0</v>
      </c>
      <c r="K83" s="6">
        <f t="shared" ref="K83" si="151">K84+K85+K86+K87</f>
        <v>0</v>
      </c>
      <c r="L83" s="6">
        <f t="shared" ref="L83" si="152">L84+L85+L86+L87</f>
        <v>0</v>
      </c>
      <c r="M83" s="6">
        <f t="shared" ref="M83" si="153">M84+M85+M86+M87</f>
        <v>0</v>
      </c>
      <c r="N83" s="6">
        <f t="shared" ref="N83" si="154">N84+N85+N86+N87</f>
        <v>0</v>
      </c>
      <c r="O83" s="6">
        <f t="shared" ref="O83" si="155">O84+O85+O86+O87</f>
        <v>0</v>
      </c>
      <c r="P83" s="6">
        <f t="shared" ref="P83" si="156">P84+P85+P86+P87</f>
        <v>0</v>
      </c>
      <c r="Q83" s="6">
        <f>Q84+Q85+Q86+Q87</f>
        <v>0</v>
      </c>
    </row>
    <row r="84" spans="1:17" ht="26.25" thickBot="1" x14ac:dyDescent="0.25">
      <c r="A84" s="12"/>
      <c r="B84" s="12"/>
      <c r="C84" s="12"/>
      <c r="D84" s="5" t="s">
        <v>19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</row>
    <row r="85" spans="1:17" ht="39" thickBot="1" x14ac:dyDescent="0.25">
      <c r="A85" s="12"/>
      <c r="B85" s="12"/>
      <c r="C85" s="12"/>
      <c r="D85" s="5" t="s">
        <v>20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</row>
    <row r="86" spans="1:17" ht="26.25" thickBot="1" x14ac:dyDescent="0.25">
      <c r="A86" s="12"/>
      <c r="B86" s="12"/>
      <c r="C86" s="12"/>
      <c r="D86" s="5" t="s">
        <v>21</v>
      </c>
      <c r="E86" s="6">
        <f t="shared" ref="E86" si="157">F86+G86+H86+I86+J86+K86+L86+M86+N86+O86+P86+Q86</f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</row>
    <row r="87" spans="1:17" ht="51.75" thickBot="1" x14ac:dyDescent="0.25">
      <c r="A87" s="13"/>
      <c r="B87" s="13"/>
      <c r="C87" s="13"/>
      <c r="D87" s="5" t="s">
        <v>22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</row>
    <row r="88" spans="1:17" ht="13.5" thickBot="1" x14ac:dyDescent="0.25">
      <c r="A88" s="11"/>
      <c r="B88" s="11" t="s">
        <v>45</v>
      </c>
      <c r="C88" s="11"/>
      <c r="D88" s="5" t="s">
        <v>3</v>
      </c>
      <c r="E88" s="6">
        <f t="shared" ref="E88" si="158">F88+G88+H88+I88+J88+K88+L88+M88+N88+O88+P88+Q88</f>
        <v>23990912.09</v>
      </c>
      <c r="F88" s="6">
        <f t="shared" ref="F88" si="159">F89+F90+F91+F92</f>
        <v>4124773.6300000004</v>
      </c>
      <c r="G88" s="6">
        <f t="shared" ref="G88" si="160">G89+G90+G91+G92</f>
        <v>3360157.83</v>
      </c>
      <c r="H88" s="6">
        <f t="shared" ref="H88" si="161">H89+H90+H91+H92</f>
        <v>2682316.06</v>
      </c>
      <c r="I88" s="6">
        <f t="shared" ref="I88" si="162">I89+I90+I91+I92</f>
        <v>3795275.62</v>
      </c>
      <c r="J88" s="6">
        <f t="shared" ref="J88" si="163">J89+J90+J91+J92</f>
        <v>985425.78999999992</v>
      </c>
      <c r="K88" s="6">
        <f t="shared" ref="K88" si="164">K89+K90+K91+K92</f>
        <v>1667163.1600000001</v>
      </c>
      <c r="L88" s="6">
        <f t="shared" ref="L88" si="165">L89+L90+L91+L92</f>
        <v>1229300</v>
      </c>
      <c r="M88" s="6">
        <f t="shared" ref="M88" si="166">M89+M90+M91+M92</f>
        <v>1229300</v>
      </c>
      <c r="N88" s="6">
        <f t="shared" ref="N88" si="167">N89+N90+N91+N92</f>
        <v>1229300</v>
      </c>
      <c r="O88" s="6">
        <f t="shared" ref="O88" si="168">O89+O90+O91+O92</f>
        <v>1229300</v>
      </c>
      <c r="P88" s="6">
        <f t="shared" ref="P88" si="169">P89+P90+P91+P92</f>
        <v>1229300</v>
      </c>
      <c r="Q88" s="6">
        <f>Q89+Q90+Q91+Q92</f>
        <v>1229300</v>
      </c>
    </row>
    <row r="89" spans="1:17" ht="26.25" thickBot="1" x14ac:dyDescent="0.25">
      <c r="A89" s="12"/>
      <c r="B89" s="12"/>
      <c r="C89" s="12"/>
      <c r="D89" s="5" t="s">
        <v>19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</row>
    <row r="90" spans="1:17" ht="39" thickBot="1" x14ac:dyDescent="0.25">
      <c r="A90" s="12"/>
      <c r="B90" s="12"/>
      <c r="C90" s="12"/>
      <c r="D90" s="5" t="s">
        <v>20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</row>
    <row r="91" spans="1:17" ht="26.25" thickBot="1" x14ac:dyDescent="0.25">
      <c r="A91" s="12"/>
      <c r="B91" s="12"/>
      <c r="C91" s="12"/>
      <c r="D91" s="5" t="s">
        <v>21</v>
      </c>
      <c r="E91" s="6">
        <f t="shared" ref="E91" si="170">F91+G91+H91+I91+J91+K91+L91+M91+N91+O91+P91+Q91</f>
        <v>23990912.09</v>
      </c>
      <c r="F91" s="6">
        <f>F76</f>
        <v>4124773.6300000004</v>
      </c>
      <c r="G91" s="6">
        <f t="shared" ref="G91:Q91" si="171">G76</f>
        <v>3360157.83</v>
      </c>
      <c r="H91" s="6">
        <f t="shared" si="171"/>
        <v>2682316.06</v>
      </c>
      <c r="I91" s="6">
        <f t="shared" si="171"/>
        <v>3795275.62</v>
      </c>
      <c r="J91" s="6">
        <f t="shared" si="171"/>
        <v>985425.78999999992</v>
      </c>
      <c r="K91" s="6">
        <f t="shared" si="171"/>
        <v>1667163.1600000001</v>
      </c>
      <c r="L91" s="6">
        <f t="shared" si="171"/>
        <v>1229300</v>
      </c>
      <c r="M91" s="6">
        <f t="shared" si="171"/>
        <v>1229300</v>
      </c>
      <c r="N91" s="6">
        <f t="shared" si="171"/>
        <v>1229300</v>
      </c>
      <c r="O91" s="6">
        <f t="shared" si="171"/>
        <v>1229300</v>
      </c>
      <c r="P91" s="6">
        <f t="shared" si="171"/>
        <v>1229300</v>
      </c>
      <c r="Q91" s="6">
        <f t="shared" si="171"/>
        <v>1229300</v>
      </c>
    </row>
    <row r="92" spans="1:17" ht="51.75" thickBot="1" x14ac:dyDescent="0.25">
      <c r="A92" s="13"/>
      <c r="B92" s="13"/>
      <c r="C92" s="13"/>
      <c r="D92" s="5" t="s">
        <v>22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</row>
    <row r="93" spans="1:17" ht="13.5" thickBot="1" x14ac:dyDescent="0.25">
      <c r="A93" s="7"/>
      <c r="B93" s="8" t="s">
        <v>46</v>
      </c>
      <c r="C93" s="8"/>
      <c r="D93" s="5"/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</row>
    <row r="94" spans="1:17" ht="13.5" thickBot="1" x14ac:dyDescent="0.25">
      <c r="A94" s="11"/>
      <c r="B94" s="11" t="s">
        <v>18</v>
      </c>
      <c r="C94" s="11"/>
      <c r="D94" s="5" t="s">
        <v>3</v>
      </c>
      <c r="E94" s="6">
        <f t="shared" ref="E94" si="172">F94+G94+H94+I94+J94+K94+L94+M94+N94+O94+P94+Q94</f>
        <v>21824329.82</v>
      </c>
      <c r="F94" s="6">
        <f t="shared" ref="F94" si="173">F95+F96+F97+F98</f>
        <v>3838088.1100000003</v>
      </c>
      <c r="G94" s="6">
        <f t="shared" ref="G94" si="174">G95+G96+G97+G98</f>
        <v>2676102.7799999998</v>
      </c>
      <c r="H94" s="6">
        <f t="shared" ref="H94" si="175">H95+H96+H97+H98</f>
        <v>2338277.16</v>
      </c>
      <c r="I94" s="6">
        <f t="shared" ref="I94" si="176">I95+I96+I97+I98</f>
        <v>2943472.82</v>
      </c>
      <c r="J94" s="6">
        <f t="shared" ref="J94" si="177">J95+J96+J97+J98</f>
        <v>985425.78999999992</v>
      </c>
      <c r="K94" s="6">
        <f t="shared" ref="K94" si="178">K95+K96+K97+K98</f>
        <v>1667163.1600000001</v>
      </c>
      <c r="L94" s="6">
        <f t="shared" ref="L94" si="179">L95+L96+L97+L98</f>
        <v>1229300</v>
      </c>
      <c r="M94" s="6">
        <f t="shared" ref="M94" si="180">M95+M96+M97+M98</f>
        <v>1229300</v>
      </c>
      <c r="N94" s="6">
        <f t="shared" ref="N94" si="181">N95+N96+N97+N98</f>
        <v>1229300</v>
      </c>
      <c r="O94" s="6">
        <f t="shared" ref="O94" si="182">O95+O96+O97+O98</f>
        <v>1229300</v>
      </c>
      <c r="P94" s="6">
        <f t="shared" ref="P94" si="183">P95+P96+P97+P98</f>
        <v>1229300</v>
      </c>
      <c r="Q94" s="6">
        <f>Q95+Q96+Q97+Q98</f>
        <v>1229300</v>
      </c>
    </row>
    <row r="95" spans="1:17" ht="26.25" thickBot="1" x14ac:dyDescent="0.25">
      <c r="A95" s="12"/>
      <c r="B95" s="12"/>
      <c r="C95" s="12"/>
      <c r="D95" s="5" t="s">
        <v>19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</row>
    <row r="96" spans="1:17" ht="39" thickBot="1" x14ac:dyDescent="0.25">
      <c r="A96" s="12"/>
      <c r="B96" s="12"/>
      <c r="C96" s="12"/>
      <c r="D96" s="5" t="s">
        <v>20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</row>
    <row r="97" spans="1:17" ht="26.25" thickBot="1" x14ac:dyDescent="0.25">
      <c r="A97" s="12"/>
      <c r="B97" s="12"/>
      <c r="C97" s="12"/>
      <c r="D97" s="5" t="s">
        <v>21</v>
      </c>
      <c r="E97" s="6">
        <f t="shared" ref="E97" si="184">F97+G97+H97+I97+J97+K97+L97+M97+N97+O97+P97+Q97</f>
        <v>21824329.82</v>
      </c>
      <c r="F97" s="6">
        <f>F16+F21</f>
        <v>3838088.1100000003</v>
      </c>
      <c r="G97" s="6">
        <f t="shared" ref="G97:Q97" si="185">G16+G21</f>
        <v>2676102.7799999998</v>
      </c>
      <c r="H97" s="6">
        <f t="shared" si="185"/>
        <v>2338277.16</v>
      </c>
      <c r="I97" s="6">
        <v>2943472.82</v>
      </c>
      <c r="J97" s="6">
        <f t="shared" si="185"/>
        <v>985425.78999999992</v>
      </c>
      <c r="K97" s="6">
        <f t="shared" si="185"/>
        <v>1667163.1600000001</v>
      </c>
      <c r="L97" s="6">
        <f t="shared" si="185"/>
        <v>1229300</v>
      </c>
      <c r="M97" s="6">
        <f t="shared" si="185"/>
        <v>1229300</v>
      </c>
      <c r="N97" s="6">
        <f t="shared" si="185"/>
        <v>1229300</v>
      </c>
      <c r="O97" s="6">
        <f t="shared" si="185"/>
        <v>1229300</v>
      </c>
      <c r="P97" s="6">
        <f t="shared" si="185"/>
        <v>1229300</v>
      </c>
      <c r="Q97" s="6">
        <f t="shared" si="185"/>
        <v>1229300</v>
      </c>
    </row>
    <row r="98" spans="1:17" ht="51.75" thickBot="1" x14ac:dyDescent="0.25">
      <c r="A98" s="13"/>
      <c r="B98" s="13"/>
      <c r="C98" s="13"/>
      <c r="D98" s="5" t="s">
        <v>22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</row>
    <row r="99" spans="1:17" ht="13.5" thickBot="1" x14ac:dyDescent="0.25">
      <c r="A99" s="11"/>
      <c r="B99" s="11" t="s">
        <v>47</v>
      </c>
      <c r="C99" s="11"/>
      <c r="D99" s="5" t="s">
        <v>3</v>
      </c>
      <c r="E99" s="6">
        <f>F99+G99+H99+I99+J99+K99+L99+M99+N99+O99+P99+Q99</f>
        <v>2166582.2700000005</v>
      </c>
      <c r="F99" s="6">
        <f t="shared" ref="F99" si="186">F100+F101+F102+F103</f>
        <v>286685.52</v>
      </c>
      <c r="G99" s="6">
        <f t="shared" ref="G99" si="187">G100+G101+G102+G103</f>
        <v>684055.05</v>
      </c>
      <c r="H99" s="6">
        <f t="shared" ref="H99" si="188">H100+H101+H102+H103</f>
        <v>344038.9</v>
      </c>
      <c r="I99" s="6">
        <f t="shared" ref="I99" si="189">I100+I101+I102+I103</f>
        <v>851802.8</v>
      </c>
      <c r="J99" s="6">
        <f t="shared" ref="J99" si="190">J100+J101+J102+J103</f>
        <v>0</v>
      </c>
      <c r="K99" s="6">
        <f t="shared" ref="K99" si="191">K100+K101+K102+K103</f>
        <v>0</v>
      </c>
      <c r="L99" s="6">
        <f t="shared" ref="L99" si="192">L100+L101+L102+L103</f>
        <v>0</v>
      </c>
      <c r="M99" s="6">
        <f t="shared" ref="M99" si="193">M100+M101+M102+M103</f>
        <v>0</v>
      </c>
      <c r="N99" s="6">
        <f t="shared" ref="N99" si="194">N100+N101+N102+N103</f>
        <v>0</v>
      </c>
      <c r="O99" s="6">
        <f t="shared" ref="O99" si="195">O100+O101+O102+O103</f>
        <v>0</v>
      </c>
      <c r="P99" s="6">
        <f t="shared" ref="P99" si="196">P100+P101+P102+P103</f>
        <v>0</v>
      </c>
      <c r="Q99" s="6">
        <f>Q100+Q101+Q102+Q103</f>
        <v>0</v>
      </c>
    </row>
    <row r="100" spans="1:17" ht="26.25" thickBot="1" x14ac:dyDescent="0.25">
      <c r="A100" s="12"/>
      <c r="B100" s="12"/>
      <c r="C100" s="12"/>
      <c r="D100" s="5" t="s">
        <v>19</v>
      </c>
      <c r="E100" s="6">
        <f t="shared" ref="E100:E103" si="197">F100+G100+H100+I100+J100+K100+L100+M100+N100+O100+P100+Q100</f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</row>
    <row r="101" spans="1:17" ht="39" thickBot="1" x14ac:dyDescent="0.25">
      <c r="A101" s="12"/>
      <c r="B101" s="12"/>
      <c r="C101" s="12"/>
      <c r="D101" s="5" t="s">
        <v>20</v>
      </c>
      <c r="E101" s="6">
        <f t="shared" si="197"/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</row>
    <row r="102" spans="1:17" ht="26.25" thickBot="1" x14ac:dyDescent="0.25">
      <c r="A102" s="12"/>
      <c r="B102" s="12"/>
      <c r="C102" s="12"/>
      <c r="D102" s="5" t="s">
        <v>21</v>
      </c>
      <c r="E102" s="6">
        <f t="shared" si="197"/>
        <v>2166582.2700000005</v>
      </c>
      <c r="F102" s="6">
        <f>F26</f>
        <v>286685.52</v>
      </c>
      <c r="G102" s="6">
        <f t="shared" ref="G102:Q102" si="198">G26</f>
        <v>684055.05</v>
      </c>
      <c r="H102" s="6">
        <f t="shared" si="198"/>
        <v>344038.9</v>
      </c>
      <c r="I102" s="6">
        <v>851802.8</v>
      </c>
      <c r="J102" s="6">
        <f t="shared" si="198"/>
        <v>0</v>
      </c>
      <c r="K102" s="6">
        <f t="shared" si="198"/>
        <v>0</v>
      </c>
      <c r="L102" s="6">
        <f t="shared" si="198"/>
        <v>0</v>
      </c>
      <c r="M102" s="6">
        <f t="shared" si="198"/>
        <v>0</v>
      </c>
      <c r="N102" s="6">
        <f t="shared" si="198"/>
        <v>0</v>
      </c>
      <c r="O102" s="6">
        <f t="shared" si="198"/>
        <v>0</v>
      </c>
      <c r="P102" s="6">
        <f t="shared" si="198"/>
        <v>0</v>
      </c>
      <c r="Q102" s="6">
        <f t="shared" si="198"/>
        <v>0</v>
      </c>
    </row>
    <row r="103" spans="1:17" ht="51.75" thickBot="1" x14ac:dyDescent="0.25">
      <c r="A103" s="13"/>
      <c r="B103" s="13"/>
      <c r="C103" s="13"/>
      <c r="D103" s="5" t="s">
        <v>22</v>
      </c>
      <c r="E103" s="6">
        <f t="shared" si="197"/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</row>
  </sheetData>
  <mergeCells count="61">
    <mergeCell ref="A9:A11"/>
    <mergeCell ref="B9:B11"/>
    <mergeCell ref="C9:C11"/>
    <mergeCell ref="D9:D11"/>
    <mergeCell ref="E9:Q9"/>
    <mergeCell ref="E10:E11"/>
    <mergeCell ref="F10:Q10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68:A72"/>
    <mergeCell ref="B68:B72"/>
    <mergeCell ref="C68:C72"/>
    <mergeCell ref="A73:A77"/>
    <mergeCell ref="B73:B77"/>
    <mergeCell ref="C73:C7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94:A98"/>
    <mergeCell ref="B94:B98"/>
    <mergeCell ref="C94:C98"/>
    <mergeCell ref="A99:A103"/>
    <mergeCell ref="B99:B103"/>
    <mergeCell ref="C99:C103"/>
  </mergeCells>
  <pageMargins left="0.70866141732283472" right="0.70866141732283472" top="0.74803149606299213" bottom="0.74803149606299213" header="0.31496062992125984" footer="0.31496062992125984"/>
  <pageSetup paperSize="9" scale="5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</vt:lpstr>
      <vt:lpstr>Лист3</vt:lpstr>
      <vt:lpstr>ПРОГРАММА!Область_печати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2022-08-30T09:28:21Z</dcterms:modified>
</cp:coreProperties>
</file>