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/>
  </bookViews>
  <sheets>
    <sheet name="Приложение 1 (таблица 1)" sheetId="12" r:id="rId1"/>
  </sheets>
  <definedNames>
    <definedName name="_xlnm.Print_Area" localSheetId="0">'Приложение 1 (таблица 1)'!$A$1:$K$78</definedName>
  </definedNames>
  <calcPr calcId="144525"/>
</workbook>
</file>

<file path=xl/calcChain.xml><?xml version="1.0" encoding="utf-8"?>
<calcChain xmlns="http://schemas.openxmlformats.org/spreadsheetml/2006/main">
  <c r="D76" i="12" l="1"/>
  <c r="I59" i="12" l="1"/>
  <c r="H59" i="12"/>
  <c r="G59" i="12"/>
  <c r="F59" i="12"/>
  <c r="F36" i="12" l="1"/>
  <c r="G36" i="12" s="1"/>
  <c r="H36" i="12" s="1"/>
  <c r="G35" i="12"/>
  <c r="G33" i="12"/>
  <c r="F32" i="12"/>
  <c r="G32" i="12" s="1"/>
  <c r="H32" i="12" s="1"/>
  <c r="G29" i="12"/>
  <c r="H27" i="12"/>
  <c r="F27" i="12"/>
  <c r="I36" i="12" l="1"/>
  <c r="E36" i="12"/>
  <c r="E34" i="12"/>
  <c r="I32" i="12"/>
  <c r="E32" i="12"/>
  <c r="I27" i="12"/>
</calcChain>
</file>

<file path=xl/sharedStrings.xml><?xml version="1.0" encoding="utf-8"?>
<sst xmlns="http://schemas.openxmlformats.org/spreadsheetml/2006/main" count="198" uniqueCount="140">
  <si>
    <t>Источники финансирования</t>
  </si>
  <si>
    <t>Всего</t>
  </si>
  <si>
    <t>федеральный бюджет</t>
  </si>
  <si>
    <t>местный бюджет</t>
  </si>
  <si>
    <t>УЖКХ</t>
  </si>
  <si>
    <t>УЖКХ, УКС</t>
  </si>
  <si>
    <t>к постановлению администрации города Покачи</t>
  </si>
  <si>
    <t>бюджет автономного округа</t>
  </si>
  <si>
    <t>иные источники финансирования</t>
  </si>
  <si>
    <t>всего</t>
  </si>
  <si>
    <t>1.</t>
  </si>
  <si>
    <t>2.</t>
  </si>
  <si>
    <t>3.</t>
  </si>
  <si>
    <t>4.</t>
  </si>
  <si>
    <t>5.</t>
  </si>
  <si>
    <t>6.</t>
  </si>
  <si>
    <t>7.</t>
  </si>
  <si>
    <t>8.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</si>
  <si>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</si>
  <si>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3/9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</si>
  <si>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</si>
  <si>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</si>
  <si>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</si>
  <si>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Договор исключение опасного производственного объекта из государственного реестра</t>
  </si>
  <si>
    <t>Журнал учета обращений граждан об неудовлетворенном уровне освещенности городских территорий</t>
  </si>
  <si>
    <t>Муниципальный контракт на оказание услуг по проведению мероприятий по обращению с животными без владельцев</t>
  </si>
  <si>
    <t>Муниципальный контракт по содержанию христианской части захоронения муниципального кладбища города Покачи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</si>
  <si>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</si>
  <si>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27/41</t>
  </si>
  <si>
    <t>Приложение 1</t>
  </si>
  <si>
    <t>Таблица 1</t>
  </si>
  <si>
    <t xml:space="preserve">Целевые показатели муниципальной программы </t>
  </si>
  <si>
    <t>№ п\п</t>
  </si>
  <si>
    <t xml:space="preserve">Наименование целевого показателя </t>
  </si>
  <si>
    <t xml:space="preserve">Документ - основание </t>
  </si>
  <si>
    <t xml:space="preserve">Базовое значение </t>
  </si>
  <si>
    <t>На момент окончания реализации муниципальной программы 2030</t>
  </si>
  <si>
    <t xml:space="preserve">Ответственный исполнитель/ соисполнитель за достижение показателя </t>
  </si>
  <si>
    <t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повышение энергетической эффективности в городе Покачи», ООО «Экосистема» на финансовое возмещение затрат по капитальному ремонту систем газораспределения, теплоснабжения, водоснабжения и водоотведения, в том числе 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</t>
  </si>
  <si>
    <t>Соглашение о предоставлении из бюджета муниципального образования субсидии, предусмотренной муниципальной программой муниципального образования город Покачи "Развитие жилищно-коммунального комплекса и повышение энергетической эффективности в городе Покачи" в городе Покачи ООО "Аквалидер" на возмещение недополученных доходов в связи с оказанием услуг по водоснабжению на территории города Покачи 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в том числе расходов, предусмотренных в рамках концессионного соглашения в форме платы концедента в виде финансового обеспечения (возмещения) затрат в части эксплуатационных расходов, понесенных концессионером в процессе реализации концессионного соглашения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</si>
  <si>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утвержденного постановлением Правительства Ханты-Мансийского автономного округа - Югры</t>
  </si>
  <si>
    <t>Постановление Правительства Российской Федерации от 11.02.2021 N 161 "Об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отдельных положений некоторых актов Правительства Российской Федерации", 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</t>
  </si>
  <si>
    <t>Соглашение о сотрудничестве между муниципальным образованием город Покачи и обществом с ограниченной ответственностью "ЛУКОЙЛ-Западная Сибирь" в рамках реализации соглашения о сотрудничестве между Правительством Ханты-Мансийского автономного округа - Югры и ПАО "Нефтяная Компания ЛУКОЙЛ"</t>
  </si>
  <si>
    <t>Контракт на выполнение работ по капитальному ремонту установки дизельной электростанции для аварийного электроснабжения городской котельной 2х320 кВт/0,4 кВ</t>
  </si>
  <si>
    <t xml:space="preserve">Параметры финансового обеспечения муниципальной программы </t>
  </si>
  <si>
    <t>Расходы по годам (рублей)</t>
  </si>
  <si>
    <t xml:space="preserve">Параметры финансового обеспечения региональных проектов, проектов Ханты-Мансийского автономного округа - Югры, реализуемых в городе Покачи </t>
  </si>
  <si>
    <t xml:space="preserve">Объем налоговых расходов муниципального образования </t>
  </si>
  <si>
    <t>Портфель проекта экология автономного округа, реализуемая через муниципальную программу, в том числе направленная на реализацию национальных проектов (программ) Российской Федерации, параметры их финансового обеспечения
 (2019 - 2025 годы и на период до 2030 года)</t>
  </si>
  <si>
    <t xml:space="preserve">Всего 2019-2030 </t>
  </si>
  <si>
    <t xml:space="preserve">Наименование муниципальной программы </t>
  </si>
  <si>
    <t>«Развитие жилищно-коммунального комплекса и повышение энергетической эффективности» в городе Покачи»</t>
  </si>
  <si>
    <t xml:space="preserve">Сроки реализации муниципальной программы </t>
  </si>
  <si>
    <t>Куратор муниципальной программы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</si>
  <si>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</si>
  <si>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</si>
  <si>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>Национальная цель</t>
  </si>
  <si>
    <t xml:space="preserve">Цели муниципальной программы </t>
  </si>
  <si>
    <t>Задачи муниципальной программы</t>
  </si>
  <si>
    <t xml:space="preserve">Подпрограммы </t>
  </si>
  <si>
    <t>Заместитель главы города Покачи Вафин Наиль Шамильевич</t>
  </si>
  <si>
    <t>Управление жилищно-коммунального хозяйства администрации города Покачи (далее - УЖКХ)</t>
  </si>
  <si>
    <t xml:space="preserve">1. МУ «Управление капитального строительства» (далее - УКС).
2. Комитет по управлению муниципальным имуществом администрации города Покачи (далее - КУМИ).
3. Предприятия коммунального комплекса, подрядные организации.
</t>
  </si>
  <si>
    <t xml:space="preserve">1. Повышение качества и надежности предоставления жилищно-коммунальных услуг.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
</t>
  </si>
  <si>
    <t xml:space="preserve">1. Создание условий для обеспечения качественными коммунальными услугами; развитие и модернизация энергетической отрасли.
2. 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законодательства.
3. Повышение энергетической эффективности при производстве и передачи энергетических ресурсов; повышение энергетической эффективности в бюджетной сфере.
4. Установление единого порядка содержания внешнего благоустройства на территории города.
</t>
  </si>
  <si>
    <t xml:space="preserve">Подпрограмма 1. Создание условий для обеспечения качественными коммунальными услугами.
Подпрограмма 2. Содействие проведению капитального ремонта многоквартирных домов.
Подпрограмма 3.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
Подпрограмма 4. Повышение энергоэффективности в отраслях экономики.
Подпрограмма 5. Содержание объектов внешнего благоустройства города Покачи.
</t>
  </si>
  <si>
    <t>Всего 2019-2030</t>
  </si>
  <si>
    <t>Протяженность инженерных сетей тепло-, водоснабжения, водоотведения , на которых проведен капитальный ремонт, км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</si>
  <si>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</t>
  </si>
  <si>
    <t xml:space="preserve">Количество выведенных объектов из реестра опасных производственных объектов, шт., </t>
  </si>
  <si>
    <t>Количество отремонтированных многоквартирных домов/ количество отремонтированных конструктивных элементов в многоквартирных домах, ед./ед.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</si>
  <si>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</si>
  <si>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</si>
  <si>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</si>
  <si>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</si>
  <si>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</si>
  <si>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</t>
  </si>
  <si>
    <t>Удельный расход холодной воды на снабжение органов местного самоуправления и муниципальных учреждений (в расчете на 1 человека), м3/чел.</t>
  </si>
  <si>
    <t>Удельный расход горячей воды на снабжение органов местного самоуправления и муниципальных учреждений (в расчете на 1 человека), м3/чел.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</si>
  <si>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</t>
  </si>
  <si>
    <t>Количество энергосервисных договоров (контрактов), заключенных органами местного самоуправления и муниципальными учреждениями, ед.</t>
  </si>
  <si>
    <t>Удельный расход тепловой энергии в многоквартирных домах (в расчете на 1 кв. метр общей площади), Гкал/м2</t>
  </si>
  <si>
    <t>Удельный расход холодной воды в многоквартирных домах (в расчете на 1 жителя), м3/чел.</t>
  </si>
  <si>
    <t xml:space="preserve">Удельный расход горячей воды в многоквартирных домах (в расчете на 1 жителя), м3/чел. </t>
  </si>
  <si>
    <t>Удельный расход электрической энергии в многоквартирных домах (в расчете на 1 кв. метр общей площади), кВт.ч/м2</t>
  </si>
  <si>
    <t>Удельный суммарный расход энергетических ресурсов в многоквартирных домах, т.у.т./м2</t>
  </si>
  <si>
    <t>Удельный расход топлива на выработку тепловой энергии на котельных, т.у.т./Гкал</t>
  </si>
  <si>
    <t>Удельный расход электрической энергии, используемой при передаче тепловой энергии в системах теплоснабжения, кВтч/тыс.Гкал</t>
  </si>
  <si>
    <t>Доля потерь тепловой энергии при ее передаче в общем объеме переданной тепловой энергии, %</t>
  </si>
  <si>
    <t>Доля потерь воды при ее передаче в общем объеме переданной воды, %</t>
  </si>
  <si>
    <t>Удельный расход электрической энергии, используемой в системах водоотведения (на 1 куб. метр), кВтч/м3</t>
  </si>
  <si>
    <t>Удовлетворенность населения уровнем освещенности городских территорий (не более 5 обращений граждан), шт.</t>
  </si>
  <si>
    <t>Количество голов отловленных животных без владельцев</t>
  </si>
  <si>
    <t>Удовлетворенность населения содержанием мест захоронения городского кладбища (не более 3 обращений)</t>
  </si>
  <si>
    <t>Количество покрашенных фасадов домов (шт.)</t>
  </si>
  <si>
    <t>Количество обустроенных площадок, в том числе приобретение контейнеров для сбора ТКО,площ./ед.конт.</t>
  </si>
  <si>
    <t>Доля проб сточных вод несоответствующих установленных нормативам допустимых сбросам %, Д=К/Ко</t>
  </si>
  <si>
    <t xml:space="preserve">Комфортная и безопасная среда для жизни
</t>
  </si>
  <si>
    <t xml:space="preserve"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
</t>
  </si>
  <si>
    <t xml:space="preserve">3,241
</t>
  </si>
  <si>
    <t>32.1</t>
  </si>
  <si>
    <t>2027-2030</t>
  </si>
  <si>
    <t>2019 - 2025 годы и на период до 2030 года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</si>
  <si>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</si>
  <si>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</si>
  <si>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</si>
  <si>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</si>
  <si>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</si>
  <si>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</si>
  <si>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</si>
  <si>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</si>
  <si>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</si>
  <si>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</si>
  <si>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</si>
  <si>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</si>
  <si>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</si>
  <si>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</si>
  <si>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</si>
  <si>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</si>
  <si>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</si>
  <si>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</si>
  <si>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</si>
  <si>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</si>
  <si>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</si>
  <si>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</si>
  <si>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</si>
  <si>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</si>
  <si>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Количество разработанных (актуализированных) документов, отображающих текущее состояние и развитие жилищно-коммунального комплекса города Покачи,  шт.</t>
  </si>
  <si>
    <t>Постановлением Правительства Российской Федерации от 22.02.2012 N 154 "О требованиях к схемам теплоснабжения, порядку их разработки и утверждения", постановлением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водоотведения", "Требованиями к содержанию схем водоснабжения и водоотведения"), приказ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</t>
  </si>
  <si>
    <t>2</t>
  </si>
  <si>
    <t>Количество устроенных вольеров в приюте для животных без владельцев, шт</t>
  </si>
  <si>
    <t>Количество обращений по приспособлению жилых помещений и общего имущества в многоквартирных домах с учетом потребностей инвалидов, шт</t>
  </si>
  <si>
    <t>Контракт на выполнение работ по устройству вольеров</t>
  </si>
  <si>
    <t xml:space="preserve">Дополнительное соглашение № 2(12-ЕС/2023) к Соглашению о предоставлении субсидии местному бюджету из бюджета Ханты-Мансийского автономного округа – Югры № 12-ЕС/2023 от 18.01.2023 </t>
  </si>
  <si>
    <t>28.1</t>
  </si>
  <si>
    <t>Количество животных принятых в муниципальную собственность</t>
  </si>
  <si>
    <t xml:space="preserve">Заявления от граждан </t>
  </si>
  <si>
    <t>30</t>
  </si>
  <si>
    <t>73</t>
  </si>
  <si>
    <t>от 31.10.2023 № 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</si>
</sst>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80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left" wrapText="1"/>
    </xf>
    <xf numFmtId="16" fontId="3" fillId="2" borderId="6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center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view="pageLayout" zoomScale="80" zoomScaleNormal="70" zoomScaleSheetLayoutView="85" zoomScalePageLayoutView="80" workbookViewId="0">
      <selection activeCell="K3" sqref="K3"/>
    </sheetView>
  </sheetViews>
  <sheetFormatPr defaultRowHeight="15" x14ac:dyDescent="0.25"/>
  <cols>
    <col min="1" max="1" width="29.5703125" style="1" customWidth="1"/>
    <col min="2" max="2" width="9.42578125" style="1" customWidth="1"/>
    <col min="3" max="3" width="57.42578125" style="1" customWidth="1"/>
    <col min="4" max="4" width="49.42578125" style="1" customWidth="1"/>
    <col min="5" max="5" width="19.140625" style="1" customWidth="1"/>
    <col min="6" max="6" width="13.7109375" style="1" customWidth="1"/>
    <col min="7" max="7" width="14.42578125" style="1" customWidth="1"/>
    <col min="8" max="8" width="17.85546875" style="1" customWidth="1"/>
    <col min="9" max="9" width="15.7109375" style="1" customWidth="1"/>
    <col min="10" max="11" width="22.42578125" style="1" customWidth="1"/>
    <col min="12" max="12" width="13.42578125" style="1" customWidth="1"/>
    <col min="13" max="13" width="12.85546875" style="1" customWidth="1"/>
    <col min="14" max="14" width="13.140625" style="1" customWidth="1"/>
    <col min="15" max="16384" width="9.140625" style="1"/>
  </cols>
  <sheetData>
    <row r="1" spans="1:11" ht="24.75" customHeight="1" x14ac:dyDescent="0.25">
      <c r="J1" s="20"/>
      <c r="K1" s="20" t="s">
        <v>29</v>
      </c>
    </row>
    <row r="2" spans="1:11" ht="13.5" customHeight="1" x14ac:dyDescent="0.25">
      <c r="H2" s="66" t="s">
        <v>6</v>
      </c>
      <c r="I2" s="66"/>
      <c r="J2" s="66"/>
      <c r="K2" s="66"/>
    </row>
    <row r="3" spans="1:11" ht="20.25" customHeight="1" x14ac:dyDescent="0.25">
      <c r="J3" s="20"/>
      <c r="K3" s="20" t="s">
        <v>139</v>
      </c>
    </row>
    <row r="4" spans="1:11" ht="24" customHeight="1" x14ac:dyDescent="0.25">
      <c r="J4" s="20"/>
      <c r="K4" s="20" t="s">
        <v>30</v>
      </c>
    </row>
    <row r="5" spans="1:11" ht="22.5" customHeight="1" x14ac:dyDescent="0.25">
      <c r="J5" s="20"/>
      <c r="K5" s="20"/>
    </row>
    <row r="6" spans="1:11" x14ac:dyDescent="0.25">
      <c r="J6" s="20"/>
      <c r="K6" s="20"/>
    </row>
    <row r="7" spans="1:11" ht="41.25" customHeight="1" x14ac:dyDescent="0.25">
      <c r="A7" s="22" t="s">
        <v>50</v>
      </c>
      <c r="B7" s="77" t="s">
        <v>51</v>
      </c>
      <c r="C7" s="77"/>
      <c r="D7" s="30" t="s">
        <v>52</v>
      </c>
      <c r="E7" s="78" t="s">
        <v>102</v>
      </c>
      <c r="F7" s="78"/>
      <c r="G7" s="78"/>
      <c r="H7" s="78"/>
      <c r="I7" s="78"/>
      <c r="J7" s="78"/>
      <c r="K7" s="78"/>
    </row>
    <row r="8" spans="1:11" ht="34.5" customHeight="1" x14ac:dyDescent="0.25">
      <c r="A8" s="21" t="s">
        <v>53</v>
      </c>
      <c r="B8" s="77" t="s">
        <v>60</v>
      </c>
      <c r="C8" s="77"/>
      <c r="D8" s="77"/>
      <c r="E8" s="77"/>
      <c r="F8" s="77"/>
      <c r="G8" s="77"/>
      <c r="H8" s="77"/>
      <c r="I8" s="77"/>
      <c r="J8" s="77"/>
      <c r="K8" s="77"/>
    </row>
    <row r="9" spans="1:11" ht="60" customHeight="1" x14ac:dyDescent="0.25">
      <c r="A9" s="22" t="s">
        <v>54</v>
      </c>
      <c r="B9" s="77" t="s">
        <v>61</v>
      </c>
      <c r="C9" s="77"/>
      <c r="D9" s="77"/>
      <c r="E9" s="77"/>
      <c r="F9" s="77"/>
      <c r="G9" s="77"/>
      <c r="H9" s="77"/>
      <c r="I9" s="77"/>
      <c r="J9" s="77"/>
      <c r="K9" s="77"/>
    </row>
    <row r="10" spans="1:11" ht="66" customHeight="1" x14ac:dyDescent="0.25">
      <c r="A10" s="22" t="s">
        <v>55</v>
      </c>
      <c r="B10" s="77" t="s">
        <v>62</v>
      </c>
      <c r="C10" s="77"/>
      <c r="D10" s="77"/>
      <c r="E10" s="77"/>
      <c r="F10" s="77"/>
      <c r="G10" s="77"/>
      <c r="H10" s="77"/>
      <c r="I10" s="77"/>
      <c r="J10" s="77"/>
      <c r="K10" s="77"/>
    </row>
    <row r="11" spans="1:11" ht="48.75" customHeight="1" x14ac:dyDescent="0.25">
      <c r="A11" s="23" t="s">
        <v>56</v>
      </c>
      <c r="B11" s="79" t="s">
        <v>97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11" ht="86.25" customHeight="1" x14ac:dyDescent="0.25">
      <c r="A12" s="22" t="s">
        <v>57</v>
      </c>
      <c r="B12" s="77" t="s">
        <v>63</v>
      </c>
      <c r="C12" s="77"/>
      <c r="D12" s="77"/>
      <c r="E12" s="77"/>
      <c r="F12" s="77"/>
      <c r="G12" s="77"/>
      <c r="H12" s="77"/>
      <c r="I12" s="77"/>
      <c r="J12" s="77"/>
      <c r="K12" s="77"/>
    </row>
    <row r="13" spans="1:11" ht="92.25" customHeight="1" x14ac:dyDescent="0.25">
      <c r="A13" s="22" t="s">
        <v>58</v>
      </c>
      <c r="B13" s="77" t="s">
        <v>64</v>
      </c>
      <c r="C13" s="77"/>
      <c r="D13" s="77"/>
      <c r="E13" s="77"/>
      <c r="F13" s="77"/>
      <c r="G13" s="77"/>
      <c r="H13" s="77"/>
      <c r="I13" s="77"/>
      <c r="J13" s="77"/>
      <c r="K13" s="77"/>
    </row>
    <row r="14" spans="1:11" ht="115.5" customHeight="1" x14ac:dyDescent="0.25">
      <c r="A14" s="22" t="s">
        <v>59</v>
      </c>
      <c r="B14" s="77" t="s">
        <v>65</v>
      </c>
      <c r="C14" s="77"/>
      <c r="D14" s="77"/>
      <c r="E14" s="77"/>
      <c r="F14" s="77"/>
      <c r="G14" s="77"/>
      <c r="H14" s="77"/>
      <c r="I14" s="77"/>
      <c r="J14" s="77"/>
      <c r="K14" s="77"/>
    </row>
    <row r="15" spans="1:11" ht="15" customHeight="1" x14ac:dyDescent="0.25">
      <c r="A15" s="67" t="s">
        <v>31</v>
      </c>
      <c r="B15" s="70" t="s">
        <v>32</v>
      </c>
      <c r="C15" s="70" t="s">
        <v>33</v>
      </c>
      <c r="D15" s="69" t="s">
        <v>34</v>
      </c>
      <c r="E15" s="70" t="s">
        <v>35</v>
      </c>
      <c r="F15" s="75"/>
      <c r="G15" s="75"/>
      <c r="H15" s="76"/>
      <c r="I15" s="76"/>
      <c r="J15" s="71" t="s">
        <v>36</v>
      </c>
      <c r="K15" s="71" t="s">
        <v>37</v>
      </c>
    </row>
    <row r="16" spans="1:11" ht="50.25" customHeight="1" x14ac:dyDescent="0.25">
      <c r="A16" s="67"/>
      <c r="B16" s="71"/>
      <c r="C16" s="71"/>
      <c r="D16" s="70"/>
      <c r="E16" s="71"/>
      <c r="F16" s="25">
        <v>2024</v>
      </c>
      <c r="G16" s="25">
        <v>2025</v>
      </c>
      <c r="H16" s="25">
        <v>2026</v>
      </c>
      <c r="I16" s="25">
        <v>2027</v>
      </c>
      <c r="J16" s="71"/>
      <c r="K16" s="71"/>
    </row>
    <row r="17" spans="1:11" x14ac:dyDescent="0.25">
      <c r="A17" s="67"/>
      <c r="B17" s="25">
        <v>1</v>
      </c>
      <c r="C17" s="25">
        <v>2</v>
      </c>
      <c r="D17" s="25">
        <v>3</v>
      </c>
      <c r="E17" s="25">
        <v>4</v>
      </c>
      <c r="F17" s="25">
        <v>5</v>
      </c>
      <c r="G17" s="25">
        <v>6</v>
      </c>
      <c r="H17" s="25">
        <v>7</v>
      </c>
      <c r="I17" s="25">
        <v>8</v>
      </c>
      <c r="J17" s="25">
        <v>9</v>
      </c>
      <c r="K17" s="25">
        <v>10</v>
      </c>
    </row>
    <row r="18" spans="1:11" ht="205.5" customHeight="1" x14ac:dyDescent="0.25">
      <c r="A18" s="67"/>
      <c r="B18" s="4" t="s">
        <v>10</v>
      </c>
      <c r="C18" s="5" t="s">
        <v>67</v>
      </c>
      <c r="D18" s="5" t="s">
        <v>38</v>
      </c>
      <c r="E18" s="25">
        <v>0</v>
      </c>
      <c r="F18" s="32">
        <v>0.14299999999999999</v>
      </c>
      <c r="G18" s="32">
        <v>0</v>
      </c>
      <c r="H18" s="32">
        <v>0</v>
      </c>
      <c r="I18" s="25">
        <v>0</v>
      </c>
      <c r="J18" s="25">
        <v>1.5555000000000001</v>
      </c>
      <c r="K18" s="25" t="s">
        <v>4</v>
      </c>
    </row>
    <row r="19" spans="1:11" ht="291.75" customHeight="1" x14ac:dyDescent="0.25">
      <c r="A19" s="67"/>
      <c r="B19" s="4" t="s">
        <v>11</v>
      </c>
      <c r="C19" s="5" t="s">
        <v>68</v>
      </c>
      <c r="D19" s="5" t="s">
        <v>39</v>
      </c>
      <c r="E19" s="25">
        <v>2</v>
      </c>
      <c r="F19" s="32">
        <v>2</v>
      </c>
      <c r="G19" s="32">
        <v>0</v>
      </c>
      <c r="H19" s="32">
        <v>0</v>
      </c>
      <c r="I19" s="25">
        <v>0</v>
      </c>
      <c r="J19" s="25">
        <v>2</v>
      </c>
      <c r="K19" s="25" t="s">
        <v>4</v>
      </c>
    </row>
    <row r="20" spans="1:11" ht="33" customHeight="1" x14ac:dyDescent="0.25">
      <c r="A20" s="67"/>
      <c r="B20" s="4" t="s">
        <v>12</v>
      </c>
      <c r="C20" s="3" t="s">
        <v>69</v>
      </c>
      <c r="D20" s="5" t="s">
        <v>23</v>
      </c>
      <c r="E20" s="25">
        <v>0</v>
      </c>
      <c r="F20" s="32">
        <v>0</v>
      </c>
      <c r="G20" s="32">
        <v>0</v>
      </c>
      <c r="H20" s="32">
        <v>0</v>
      </c>
      <c r="I20" s="25">
        <v>0</v>
      </c>
      <c r="J20" s="25">
        <v>1</v>
      </c>
      <c r="K20" s="25" t="s">
        <v>5</v>
      </c>
    </row>
    <row r="21" spans="1:11" ht="103.5" customHeight="1" x14ac:dyDescent="0.25">
      <c r="A21" s="67"/>
      <c r="B21" s="4" t="s">
        <v>13</v>
      </c>
      <c r="C21" s="3" t="s">
        <v>70</v>
      </c>
      <c r="D21" s="28" t="s">
        <v>40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14" t="s">
        <v>28</v>
      </c>
      <c r="K21" s="25" t="s">
        <v>4</v>
      </c>
    </row>
    <row r="22" spans="1:11" ht="66.75" customHeight="1" x14ac:dyDescent="0.25">
      <c r="A22" s="67"/>
      <c r="B22" s="7" t="s">
        <v>14</v>
      </c>
      <c r="C22" s="8" t="s">
        <v>71</v>
      </c>
      <c r="D22" s="71" t="s">
        <v>41</v>
      </c>
      <c r="E22" s="24">
        <v>100</v>
      </c>
      <c r="F22" s="31">
        <v>100</v>
      </c>
      <c r="G22" s="31">
        <v>100</v>
      </c>
      <c r="H22" s="31">
        <v>100</v>
      </c>
      <c r="I22" s="24">
        <v>100</v>
      </c>
      <c r="J22" s="24">
        <v>100</v>
      </c>
      <c r="K22" s="25" t="s">
        <v>4</v>
      </c>
    </row>
    <row r="23" spans="1:11" ht="60" x14ac:dyDescent="0.25">
      <c r="A23" s="67"/>
      <c r="B23" s="25" t="s">
        <v>15</v>
      </c>
      <c r="C23" s="8" t="s">
        <v>72</v>
      </c>
      <c r="D23" s="71"/>
      <c r="E23" s="24">
        <v>100</v>
      </c>
      <c r="F23" s="31">
        <v>100</v>
      </c>
      <c r="G23" s="31">
        <v>100</v>
      </c>
      <c r="H23" s="31">
        <v>100</v>
      </c>
      <c r="I23" s="24">
        <v>100</v>
      </c>
      <c r="J23" s="24">
        <v>100</v>
      </c>
      <c r="K23" s="25" t="s">
        <v>4</v>
      </c>
    </row>
    <row r="24" spans="1:11" ht="69.75" customHeight="1" x14ac:dyDescent="0.25">
      <c r="A24" s="67"/>
      <c r="B24" s="25" t="s">
        <v>16</v>
      </c>
      <c r="C24" s="8" t="s">
        <v>73</v>
      </c>
      <c r="D24" s="71"/>
      <c r="E24" s="24">
        <v>100</v>
      </c>
      <c r="F24" s="31">
        <v>100</v>
      </c>
      <c r="G24" s="31">
        <v>100</v>
      </c>
      <c r="H24" s="31">
        <v>100</v>
      </c>
      <c r="I24" s="24">
        <v>100</v>
      </c>
      <c r="J24" s="24">
        <v>100</v>
      </c>
      <c r="K24" s="25" t="s">
        <v>4</v>
      </c>
    </row>
    <row r="25" spans="1:11" ht="66" customHeight="1" x14ac:dyDescent="0.25">
      <c r="A25" s="67"/>
      <c r="B25" s="25" t="s">
        <v>17</v>
      </c>
      <c r="C25" s="8" t="s">
        <v>74</v>
      </c>
      <c r="D25" s="71"/>
      <c r="E25" s="24">
        <v>100</v>
      </c>
      <c r="F25" s="31">
        <v>100</v>
      </c>
      <c r="G25" s="31">
        <v>100</v>
      </c>
      <c r="H25" s="31">
        <v>100</v>
      </c>
      <c r="I25" s="24">
        <v>100</v>
      </c>
      <c r="J25" s="24">
        <v>100</v>
      </c>
      <c r="K25" s="25" t="s">
        <v>4</v>
      </c>
    </row>
    <row r="26" spans="1:11" ht="60" x14ac:dyDescent="0.25">
      <c r="A26" s="67"/>
      <c r="B26" s="25" t="s">
        <v>103</v>
      </c>
      <c r="C26" s="8" t="s">
        <v>75</v>
      </c>
      <c r="D26" s="71"/>
      <c r="E26" s="26">
        <v>48.33</v>
      </c>
      <c r="F26" s="26">
        <v>48.19</v>
      </c>
      <c r="G26" s="26">
        <v>48.19</v>
      </c>
      <c r="H26" s="26">
        <v>48.19</v>
      </c>
      <c r="I26" s="26">
        <v>48.19</v>
      </c>
      <c r="J26" s="26">
        <v>48.19</v>
      </c>
      <c r="K26" s="25" t="s">
        <v>4</v>
      </c>
    </row>
    <row r="27" spans="1:11" ht="45" x14ac:dyDescent="0.25">
      <c r="A27" s="67"/>
      <c r="B27" s="25" t="s">
        <v>104</v>
      </c>
      <c r="C27" s="8" t="s">
        <v>76</v>
      </c>
      <c r="D27" s="71"/>
      <c r="E27" s="9">
        <v>0.21990000000000001</v>
      </c>
      <c r="F27" s="9">
        <f>0.2199*99.9%</f>
        <v>0.21968010000000004</v>
      </c>
      <c r="G27" s="9">
        <v>0.21970000000000001</v>
      </c>
      <c r="H27" s="9">
        <f>0.2199*99.9%</f>
        <v>0.21968010000000004</v>
      </c>
      <c r="I27" s="9">
        <f>0.2199*99.9%</f>
        <v>0.21968010000000004</v>
      </c>
      <c r="J27" s="9">
        <v>0.21968010000000004</v>
      </c>
      <c r="K27" s="25" t="s">
        <v>4</v>
      </c>
    </row>
    <row r="28" spans="1:11" ht="45" x14ac:dyDescent="0.25">
      <c r="A28" s="67"/>
      <c r="B28" s="25" t="s">
        <v>105</v>
      </c>
      <c r="C28" s="8" t="s">
        <v>77</v>
      </c>
      <c r="D28" s="71"/>
      <c r="E28" s="26">
        <v>8.9600000000000009</v>
      </c>
      <c r="F28" s="10">
        <v>8.94</v>
      </c>
      <c r="G28" s="10">
        <v>8.94</v>
      </c>
      <c r="H28" s="10">
        <v>8.94</v>
      </c>
      <c r="I28" s="10">
        <v>8.94</v>
      </c>
      <c r="J28" s="26">
        <v>8.9510400000000025</v>
      </c>
      <c r="K28" s="25" t="s">
        <v>4</v>
      </c>
    </row>
    <row r="29" spans="1:11" ht="45" x14ac:dyDescent="0.25">
      <c r="A29" s="67"/>
      <c r="B29" s="25" t="s">
        <v>106</v>
      </c>
      <c r="C29" s="8" t="s">
        <v>78</v>
      </c>
      <c r="D29" s="71"/>
      <c r="E29" s="26">
        <v>4.68</v>
      </c>
      <c r="F29" s="10">
        <v>4.67</v>
      </c>
      <c r="G29" s="10">
        <f>F29*99.9%</f>
        <v>4.6653300000000009</v>
      </c>
      <c r="H29" s="10">
        <v>4.67</v>
      </c>
      <c r="I29" s="10">
        <v>4.67</v>
      </c>
      <c r="J29" s="26">
        <v>4.67</v>
      </c>
      <c r="K29" s="25" t="s">
        <v>4</v>
      </c>
    </row>
    <row r="30" spans="1:11" ht="96" customHeight="1" x14ac:dyDescent="0.25">
      <c r="A30" s="67"/>
      <c r="B30" s="25" t="s">
        <v>107</v>
      </c>
      <c r="C30" s="8" t="s">
        <v>79</v>
      </c>
      <c r="D30" s="71"/>
      <c r="E30" s="24">
        <v>0</v>
      </c>
      <c r="F30" s="31">
        <v>0</v>
      </c>
      <c r="G30" s="31">
        <v>0</v>
      </c>
      <c r="H30" s="31">
        <v>0</v>
      </c>
      <c r="I30" s="24">
        <v>0</v>
      </c>
      <c r="J30" s="24">
        <v>0</v>
      </c>
      <c r="K30" s="25" t="s">
        <v>4</v>
      </c>
    </row>
    <row r="31" spans="1:11" ht="52.5" customHeight="1" x14ac:dyDescent="0.25">
      <c r="A31" s="67"/>
      <c r="B31" s="25" t="s">
        <v>108</v>
      </c>
      <c r="C31" s="8" t="s">
        <v>80</v>
      </c>
      <c r="D31" s="71"/>
      <c r="E31" s="24">
        <v>0</v>
      </c>
      <c r="F31" s="31">
        <v>0</v>
      </c>
      <c r="G31" s="31">
        <v>0</v>
      </c>
      <c r="H31" s="31">
        <v>0</v>
      </c>
      <c r="I31" s="24">
        <v>0</v>
      </c>
      <c r="J31" s="25">
        <v>3</v>
      </c>
      <c r="K31" s="25" t="s">
        <v>4</v>
      </c>
    </row>
    <row r="32" spans="1:11" ht="30" x14ac:dyDescent="0.25">
      <c r="A32" s="67"/>
      <c r="B32" s="25" t="s">
        <v>109</v>
      </c>
      <c r="C32" s="11" t="s">
        <v>81</v>
      </c>
      <c r="D32" s="71"/>
      <c r="E32" s="26">
        <f>73675/278428.2</f>
        <v>0.26461040943410186</v>
      </c>
      <c r="F32" s="26">
        <f>0.25*99.9%</f>
        <v>0.24975000000000003</v>
      </c>
      <c r="G32" s="26">
        <f>F32*99.9%</f>
        <v>0.24950025000000006</v>
      </c>
      <c r="H32" s="26">
        <f>G32*99.9%</f>
        <v>0.24925074975000008</v>
      </c>
      <c r="I32" s="26">
        <f>H32*99.9%</f>
        <v>0.24900149900025012</v>
      </c>
      <c r="J32" s="26">
        <v>0.24800698601748625</v>
      </c>
      <c r="K32" s="25" t="s">
        <v>4</v>
      </c>
    </row>
    <row r="33" spans="1:11" ht="30" x14ac:dyDescent="0.25">
      <c r="A33" s="67"/>
      <c r="B33" s="25" t="s">
        <v>110</v>
      </c>
      <c r="C33" s="11" t="s">
        <v>82</v>
      </c>
      <c r="D33" s="71"/>
      <c r="E33" s="26">
        <v>24.02</v>
      </c>
      <c r="F33" s="26">
        <v>23.97</v>
      </c>
      <c r="G33" s="26">
        <f>F33*99.9%</f>
        <v>23.94603</v>
      </c>
      <c r="H33" s="26">
        <v>23.97</v>
      </c>
      <c r="I33" s="26">
        <v>23.97</v>
      </c>
      <c r="J33" s="26">
        <v>23.97</v>
      </c>
      <c r="K33" s="25" t="s">
        <v>4</v>
      </c>
    </row>
    <row r="34" spans="1:11" ht="30" x14ac:dyDescent="0.25">
      <c r="A34" s="67"/>
      <c r="B34" s="25" t="s">
        <v>111</v>
      </c>
      <c r="C34" s="11" t="s">
        <v>83</v>
      </c>
      <c r="D34" s="71"/>
      <c r="E34" s="26">
        <f>238560/15615</f>
        <v>15.2776176753122</v>
      </c>
      <c r="F34" s="26">
        <v>15.24</v>
      </c>
      <c r="G34" s="26">
        <v>15.24</v>
      </c>
      <c r="H34" s="26">
        <v>15.24</v>
      </c>
      <c r="I34" s="26">
        <v>15.24</v>
      </c>
      <c r="J34" s="26">
        <v>15.24</v>
      </c>
      <c r="K34" s="25" t="s">
        <v>4</v>
      </c>
    </row>
    <row r="35" spans="1:11" ht="30" x14ac:dyDescent="0.25">
      <c r="A35" s="67"/>
      <c r="B35" s="25" t="s">
        <v>112</v>
      </c>
      <c r="C35" s="11" t="s">
        <v>84</v>
      </c>
      <c r="D35" s="71"/>
      <c r="E35" s="26">
        <v>46.44</v>
      </c>
      <c r="F35" s="26">
        <v>46.35</v>
      </c>
      <c r="G35" s="26">
        <f>F35*99.9%</f>
        <v>46.303650000000005</v>
      </c>
      <c r="H35" s="26">
        <v>46.35</v>
      </c>
      <c r="I35" s="26">
        <v>46.35</v>
      </c>
      <c r="J35" s="26">
        <v>46.35</v>
      </c>
      <c r="K35" s="25" t="s">
        <v>4</v>
      </c>
    </row>
    <row r="36" spans="1:11" ht="30" x14ac:dyDescent="0.25">
      <c r="A36" s="67"/>
      <c r="B36" s="25" t="s">
        <v>113</v>
      </c>
      <c r="C36" s="11" t="s">
        <v>85</v>
      </c>
      <c r="D36" s="71"/>
      <c r="E36" s="12">
        <f>((13724.46*0.3446)+(73675*0.1486))/278428.2</f>
        <v>5.6307349313036541E-2</v>
      </c>
      <c r="F36" s="12">
        <f>0.053*99.9%</f>
        <v>5.2947000000000001E-2</v>
      </c>
      <c r="G36" s="12">
        <f>F36*99.9%</f>
        <v>5.2894053000000003E-2</v>
      </c>
      <c r="H36" s="12">
        <f>G36*99.9%</f>
        <v>5.2841158947000012E-2</v>
      </c>
      <c r="I36" s="12">
        <f>H36*99.9%</f>
        <v>5.278831778805302E-2</v>
      </c>
      <c r="J36" s="12">
        <v>5.2577481035707085E-2</v>
      </c>
      <c r="K36" s="25" t="s">
        <v>4</v>
      </c>
    </row>
    <row r="37" spans="1:11" ht="30.75" customHeight="1" x14ac:dyDescent="0.25">
      <c r="A37" s="67"/>
      <c r="B37" s="27" t="s">
        <v>114</v>
      </c>
      <c r="C37" s="11" t="s">
        <v>86</v>
      </c>
      <c r="D37" s="71"/>
      <c r="E37" s="26">
        <v>150.85</v>
      </c>
      <c r="F37" s="26">
        <v>150.85</v>
      </c>
      <c r="G37" s="26">
        <v>150.85</v>
      </c>
      <c r="H37" s="26">
        <v>150.85</v>
      </c>
      <c r="I37" s="26">
        <v>150.85</v>
      </c>
      <c r="J37" s="26">
        <v>150.85</v>
      </c>
      <c r="K37" s="25" t="s">
        <v>4</v>
      </c>
    </row>
    <row r="38" spans="1:11" ht="49.5" customHeight="1" x14ac:dyDescent="0.25">
      <c r="A38" s="67"/>
      <c r="B38" s="27" t="s">
        <v>115</v>
      </c>
      <c r="C38" s="11" t="s">
        <v>87</v>
      </c>
      <c r="D38" s="71"/>
      <c r="E38" s="26">
        <v>12.6</v>
      </c>
      <c r="F38" s="26">
        <v>12.6</v>
      </c>
      <c r="G38" s="26">
        <v>12.6</v>
      </c>
      <c r="H38" s="26">
        <v>12.6</v>
      </c>
      <c r="I38" s="26">
        <v>12.6</v>
      </c>
      <c r="J38" s="26">
        <v>12.6</v>
      </c>
      <c r="K38" s="25" t="s">
        <v>4</v>
      </c>
    </row>
    <row r="39" spans="1:11" ht="30" x14ac:dyDescent="0.25">
      <c r="A39" s="67"/>
      <c r="B39" s="27" t="s">
        <v>116</v>
      </c>
      <c r="C39" s="11" t="s">
        <v>88</v>
      </c>
      <c r="D39" s="71"/>
      <c r="E39" s="26">
        <v>10.58</v>
      </c>
      <c r="F39" s="26">
        <v>10.58</v>
      </c>
      <c r="G39" s="26">
        <v>10.58</v>
      </c>
      <c r="H39" s="26">
        <v>10.58</v>
      </c>
      <c r="I39" s="26">
        <v>10.58</v>
      </c>
      <c r="J39" s="26">
        <v>10.58</v>
      </c>
      <c r="K39" s="25" t="s">
        <v>4</v>
      </c>
    </row>
    <row r="40" spans="1:11" ht="28.5" customHeight="1" x14ac:dyDescent="0.25">
      <c r="A40" s="67"/>
      <c r="B40" s="27" t="s">
        <v>117</v>
      </c>
      <c r="C40" s="11" t="s">
        <v>89</v>
      </c>
      <c r="D40" s="71"/>
      <c r="E40" s="26">
        <v>3.95</v>
      </c>
      <c r="F40" s="26">
        <v>3.95</v>
      </c>
      <c r="G40" s="26">
        <v>3.95</v>
      </c>
      <c r="H40" s="26">
        <v>3.95</v>
      </c>
      <c r="I40" s="26">
        <v>3.95</v>
      </c>
      <c r="J40" s="26">
        <v>3.95</v>
      </c>
      <c r="K40" s="25" t="s">
        <v>4</v>
      </c>
    </row>
    <row r="41" spans="1:11" ht="45" x14ac:dyDescent="0.25">
      <c r="A41" s="67"/>
      <c r="B41" s="27" t="s">
        <v>118</v>
      </c>
      <c r="C41" s="11" t="s">
        <v>18</v>
      </c>
      <c r="D41" s="71"/>
      <c r="E41" s="26">
        <v>0.73</v>
      </c>
      <c r="F41" s="26">
        <v>0.73</v>
      </c>
      <c r="G41" s="26">
        <v>0.73</v>
      </c>
      <c r="H41" s="26">
        <v>0.73</v>
      </c>
      <c r="I41" s="26">
        <v>0.73</v>
      </c>
      <c r="J41" s="26">
        <v>0.73</v>
      </c>
      <c r="K41" s="25" t="s">
        <v>4</v>
      </c>
    </row>
    <row r="42" spans="1:11" ht="30" x14ac:dyDescent="0.25">
      <c r="A42" s="67"/>
      <c r="B42" s="27" t="s">
        <v>119</v>
      </c>
      <c r="C42" s="11" t="s">
        <v>90</v>
      </c>
      <c r="D42" s="71"/>
      <c r="E42" s="26">
        <v>1.51</v>
      </c>
      <c r="F42" s="26">
        <v>1.48</v>
      </c>
      <c r="G42" s="26">
        <v>1.47</v>
      </c>
      <c r="H42" s="26">
        <v>1.46</v>
      </c>
      <c r="I42" s="26">
        <v>1.46</v>
      </c>
      <c r="J42" s="26">
        <v>1.43</v>
      </c>
      <c r="K42" s="25" t="s">
        <v>4</v>
      </c>
    </row>
    <row r="43" spans="1:11" ht="65.25" customHeight="1" x14ac:dyDescent="0.25">
      <c r="A43" s="67"/>
      <c r="B43" s="27" t="s">
        <v>120</v>
      </c>
      <c r="C43" s="11" t="s">
        <v>98</v>
      </c>
      <c r="D43" s="71"/>
      <c r="E43" s="29" t="s">
        <v>99</v>
      </c>
      <c r="F43" s="32" t="s">
        <v>99</v>
      </c>
      <c r="G43" s="32" t="s">
        <v>99</v>
      </c>
      <c r="H43" s="32" t="s">
        <v>99</v>
      </c>
      <c r="I43" s="29" t="s">
        <v>99</v>
      </c>
      <c r="J43" s="29" t="s">
        <v>99</v>
      </c>
      <c r="K43" s="25" t="s">
        <v>4</v>
      </c>
    </row>
    <row r="44" spans="1:11" ht="45.75" customHeight="1" x14ac:dyDescent="0.25">
      <c r="A44" s="67"/>
      <c r="B44" s="27" t="s">
        <v>121</v>
      </c>
      <c r="C44" s="13" t="s">
        <v>91</v>
      </c>
      <c r="D44" s="5" t="s">
        <v>24</v>
      </c>
      <c r="E44" s="24">
        <v>5</v>
      </c>
      <c r="F44" s="31">
        <v>0</v>
      </c>
      <c r="G44" s="31">
        <v>0</v>
      </c>
      <c r="H44" s="31">
        <v>0</v>
      </c>
      <c r="I44" s="24">
        <v>0</v>
      </c>
      <c r="J44" s="25">
        <v>0</v>
      </c>
      <c r="K44" s="25" t="s">
        <v>5</v>
      </c>
    </row>
    <row r="45" spans="1:11" ht="45" x14ac:dyDescent="0.25">
      <c r="A45" s="67"/>
      <c r="B45" s="27" t="s">
        <v>122</v>
      </c>
      <c r="C45" s="13" t="s">
        <v>92</v>
      </c>
      <c r="D45" s="5" t="s">
        <v>25</v>
      </c>
      <c r="E45" s="24">
        <v>30</v>
      </c>
      <c r="F45" s="31">
        <v>18</v>
      </c>
      <c r="G45" s="31">
        <v>17</v>
      </c>
      <c r="H45" s="31">
        <v>17</v>
      </c>
      <c r="I45" s="24">
        <v>16</v>
      </c>
      <c r="J45" s="25">
        <v>0</v>
      </c>
      <c r="K45" s="25" t="s">
        <v>4</v>
      </c>
    </row>
    <row r="46" spans="1:11" ht="30" x14ac:dyDescent="0.25">
      <c r="A46" s="67"/>
      <c r="B46" s="41" t="s">
        <v>134</v>
      </c>
      <c r="C46" s="42" t="s">
        <v>135</v>
      </c>
      <c r="D46" s="43" t="s">
        <v>136</v>
      </c>
      <c r="E46" s="14" t="s">
        <v>22</v>
      </c>
      <c r="F46" s="14" t="s">
        <v>137</v>
      </c>
      <c r="G46" s="14" t="s">
        <v>137</v>
      </c>
      <c r="H46" s="14" t="s">
        <v>22</v>
      </c>
      <c r="I46" s="14" t="s">
        <v>22</v>
      </c>
      <c r="J46" s="7" t="s">
        <v>138</v>
      </c>
      <c r="K46" s="38" t="s">
        <v>4</v>
      </c>
    </row>
    <row r="47" spans="1:11" ht="48.75" customHeight="1" x14ac:dyDescent="0.25">
      <c r="A47" s="67"/>
      <c r="B47" s="27" t="s">
        <v>123</v>
      </c>
      <c r="C47" s="3" t="s">
        <v>93</v>
      </c>
      <c r="D47" s="5" t="s">
        <v>26</v>
      </c>
      <c r="E47" s="24">
        <v>3</v>
      </c>
      <c r="F47" s="31">
        <v>0</v>
      </c>
      <c r="G47" s="31">
        <v>0</v>
      </c>
      <c r="H47" s="31">
        <v>0</v>
      </c>
      <c r="I47" s="24">
        <v>0</v>
      </c>
      <c r="J47" s="25">
        <v>0</v>
      </c>
      <c r="K47" s="25" t="s">
        <v>4</v>
      </c>
    </row>
    <row r="48" spans="1:11" ht="105" customHeight="1" x14ac:dyDescent="0.25">
      <c r="A48" s="67"/>
      <c r="B48" s="27" t="s">
        <v>124</v>
      </c>
      <c r="C48" s="5" t="s">
        <v>94</v>
      </c>
      <c r="D48" s="5" t="s">
        <v>42</v>
      </c>
      <c r="E48" s="24">
        <v>0</v>
      </c>
      <c r="F48" s="31">
        <v>0</v>
      </c>
      <c r="G48" s="31">
        <v>0</v>
      </c>
      <c r="H48" s="31">
        <v>0</v>
      </c>
      <c r="I48" s="24">
        <v>0</v>
      </c>
      <c r="J48" s="24">
        <v>7</v>
      </c>
      <c r="K48" s="25" t="s">
        <v>4</v>
      </c>
    </row>
    <row r="49" spans="1:14" ht="50.25" customHeight="1" x14ac:dyDescent="0.25">
      <c r="A49" s="67"/>
      <c r="B49" s="27" t="s">
        <v>125</v>
      </c>
      <c r="C49" s="3" t="s">
        <v>95</v>
      </c>
      <c r="D49" s="5" t="s">
        <v>27</v>
      </c>
      <c r="E49" s="24">
        <v>0</v>
      </c>
      <c r="F49" s="31">
        <v>0</v>
      </c>
      <c r="G49" s="31">
        <v>0</v>
      </c>
      <c r="H49" s="31">
        <v>0</v>
      </c>
      <c r="I49" s="24">
        <v>0</v>
      </c>
      <c r="J49" s="14" t="s">
        <v>19</v>
      </c>
      <c r="K49" s="25" t="s">
        <v>5</v>
      </c>
    </row>
    <row r="50" spans="1:14" ht="31.5" customHeight="1" x14ac:dyDescent="0.25">
      <c r="A50" s="67"/>
      <c r="B50" s="27" t="s">
        <v>126</v>
      </c>
      <c r="C50" s="3" t="s">
        <v>96</v>
      </c>
      <c r="D50" s="72" t="s">
        <v>43</v>
      </c>
      <c r="E50" s="24">
        <v>0</v>
      </c>
      <c r="F50" s="31">
        <v>0</v>
      </c>
      <c r="G50" s="31">
        <v>0</v>
      </c>
      <c r="H50" s="31">
        <v>0</v>
      </c>
      <c r="I50" s="24">
        <v>0</v>
      </c>
      <c r="J50" s="25">
        <v>0</v>
      </c>
      <c r="K50" s="25" t="s">
        <v>4</v>
      </c>
    </row>
    <row r="51" spans="1:14" ht="34.5" customHeight="1" x14ac:dyDescent="0.25">
      <c r="A51" s="67"/>
      <c r="B51" s="27" t="s">
        <v>100</v>
      </c>
      <c r="C51" s="3" t="s">
        <v>20</v>
      </c>
      <c r="D51" s="73"/>
      <c r="E51" s="24">
        <v>0</v>
      </c>
      <c r="F51" s="31">
        <v>0</v>
      </c>
      <c r="G51" s="31">
        <v>0</v>
      </c>
      <c r="H51" s="31">
        <v>0</v>
      </c>
      <c r="I51" s="24">
        <v>0</v>
      </c>
      <c r="J51" s="24">
        <v>0</v>
      </c>
      <c r="K51" s="25" t="s">
        <v>4</v>
      </c>
    </row>
    <row r="52" spans="1:14" x14ac:dyDescent="0.25">
      <c r="A52" s="68"/>
      <c r="B52" s="27" t="s">
        <v>100</v>
      </c>
      <c r="C52" s="3" t="s">
        <v>21</v>
      </c>
      <c r="D52" s="74"/>
      <c r="E52" s="24">
        <v>0</v>
      </c>
      <c r="F52" s="14" t="s">
        <v>22</v>
      </c>
      <c r="G52" s="31">
        <v>0</v>
      </c>
      <c r="H52" s="31">
        <v>0</v>
      </c>
      <c r="I52" s="24">
        <v>0</v>
      </c>
      <c r="J52" s="24">
        <v>24</v>
      </c>
      <c r="K52" s="25" t="s">
        <v>4</v>
      </c>
    </row>
    <row r="53" spans="1:14" ht="215.25" customHeight="1" x14ac:dyDescent="0.25">
      <c r="A53" s="40"/>
      <c r="B53" s="36">
        <v>33</v>
      </c>
      <c r="C53" s="13" t="s">
        <v>127</v>
      </c>
      <c r="D53" s="13" t="s">
        <v>128</v>
      </c>
      <c r="E53" s="36">
        <v>3</v>
      </c>
      <c r="F53" s="14" t="s">
        <v>129</v>
      </c>
      <c r="G53" s="36">
        <v>2</v>
      </c>
      <c r="H53" s="36">
        <v>2</v>
      </c>
      <c r="I53" s="36">
        <v>2</v>
      </c>
      <c r="J53" s="36">
        <v>2</v>
      </c>
      <c r="K53" s="37" t="s">
        <v>4</v>
      </c>
    </row>
    <row r="54" spans="1:14" ht="57.75" customHeight="1" x14ac:dyDescent="0.25">
      <c r="A54" s="40"/>
      <c r="B54" s="39">
        <v>34</v>
      </c>
      <c r="C54" s="13" t="s">
        <v>130</v>
      </c>
      <c r="D54" s="13" t="s">
        <v>132</v>
      </c>
      <c r="E54" s="39">
        <v>0</v>
      </c>
      <c r="F54" s="14" t="s">
        <v>22</v>
      </c>
      <c r="G54" s="39">
        <v>0</v>
      </c>
      <c r="H54" s="39">
        <v>0</v>
      </c>
      <c r="I54" s="39">
        <v>0</v>
      </c>
      <c r="J54" s="39">
        <v>8</v>
      </c>
      <c r="K54" s="38" t="s">
        <v>5</v>
      </c>
    </row>
    <row r="55" spans="1:14" ht="82.5" customHeight="1" x14ac:dyDescent="0.25">
      <c r="A55" s="40"/>
      <c r="B55" s="39">
        <v>35</v>
      </c>
      <c r="C55" s="13" t="s">
        <v>131</v>
      </c>
      <c r="D55" s="13" t="s">
        <v>133</v>
      </c>
      <c r="E55" s="39">
        <v>0</v>
      </c>
      <c r="F55" s="14" t="s">
        <v>22</v>
      </c>
      <c r="G55" s="39">
        <v>0</v>
      </c>
      <c r="H55" s="39">
        <v>0</v>
      </c>
      <c r="I55" s="39">
        <v>0</v>
      </c>
      <c r="J55" s="39">
        <v>6</v>
      </c>
      <c r="K55" s="38" t="s">
        <v>5</v>
      </c>
    </row>
    <row r="56" spans="1:14" ht="15.75" hidden="1" customHeight="1" x14ac:dyDescent="0.25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4" ht="23.25" customHeight="1" x14ac:dyDescent="0.25">
      <c r="A57" s="44" t="s">
        <v>44</v>
      </c>
      <c r="B57" s="55" t="s">
        <v>0</v>
      </c>
      <c r="C57" s="56"/>
      <c r="D57" s="71" t="s">
        <v>49</v>
      </c>
      <c r="E57" s="71"/>
      <c r="F57" s="51" t="s">
        <v>45</v>
      </c>
      <c r="G57" s="51"/>
      <c r="H57" s="51"/>
      <c r="I57" s="51"/>
      <c r="J57" s="51"/>
      <c r="K57" s="51"/>
    </row>
    <row r="58" spans="1:14" ht="21" customHeight="1" x14ac:dyDescent="0.25">
      <c r="A58" s="44"/>
      <c r="B58" s="57"/>
      <c r="C58" s="58"/>
      <c r="D58" s="71"/>
      <c r="E58" s="71"/>
      <c r="F58" s="33">
        <v>2024</v>
      </c>
      <c r="G58" s="16">
        <v>2025</v>
      </c>
      <c r="H58" s="16">
        <v>2026</v>
      </c>
      <c r="I58" s="16">
        <v>2027</v>
      </c>
      <c r="J58" s="61" t="s">
        <v>101</v>
      </c>
      <c r="K58" s="61"/>
      <c r="L58" s="15"/>
      <c r="M58" s="15"/>
      <c r="N58" s="15"/>
    </row>
    <row r="59" spans="1:14" ht="21.75" customHeight="1" x14ac:dyDescent="0.25">
      <c r="A59" s="44"/>
      <c r="B59" s="47" t="s">
        <v>9</v>
      </c>
      <c r="C59" s="47"/>
      <c r="D59" s="48">
        <v>493542281.58999997</v>
      </c>
      <c r="E59" s="49"/>
      <c r="F59" s="17">
        <f>F60+F61+F62+F63</f>
        <v>52681325</v>
      </c>
      <c r="G59" s="34">
        <f t="shared" ref="G59:I59" si="0">G60+G61+G62+G63</f>
        <v>45687732</v>
      </c>
      <c r="H59" s="34">
        <f t="shared" si="0"/>
        <v>45075356</v>
      </c>
      <c r="I59" s="34">
        <f t="shared" si="0"/>
        <v>0</v>
      </c>
      <c r="J59" s="48">
        <v>0</v>
      </c>
      <c r="K59" s="49"/>
    </row>
    <row r="60" spans="1:14" ht="22.5" customHeight="1" x14ac:dyDescent="0.25">
      <c r="A60" s="44"/>
      <c r="B60" s="47" t="s">
        <v>2</v>
      </c>
      <c r="C60" s="47"/>
      <c r="D60" s="48">
        <v>0</v>
      </c>
      <c r="E60" s="49"/>
      <c r="F60" s="17">
        <v>0</v>
      </c>
      <c r="G60" s="17">
        <v>0</v>
      </c>
      <c r="H60" s="17">
        <v>0</v>
      </c>
      <c r="I60" s="17">
        <v>0</v>
      </c>
      <c r="J60" s="50">
        <v>0</v>
      </c>
      <c r="K60" s="50"/>
    </row>
    <row r="61" spans="1:14" ht="20.25" customHeight="1" x14ac:dyDescent="0.25">
      <c r="A61" s="44"/>
      <c r="B61" s="47" t="s">
        <v>7</v>
      </c>
      <c r="C61" s="47"/>
      <c r="D61" s="48">
        <v>145143900</v>
      </c>
      <c r="E61" s="49"/>
      <c r="F61" s="17">
        <v>19848000</v>
      </c>
      <c r="G61" s="17">
        <v>19804200</v>
      </c>
      <c r="H61" s="17">
        <v>19783900</v>
      </c>
      <c r="I61" s="17">
        <v>0</v>
      </c>
      <c r="J61" s="50">
        <v>0</v>
      </c>
      <c r="K61" s="50"/>
    </row>
    <row r="62" spans="1:14" ht="19.5" customHeight="1" x14ac:dyDescent="0.25">
      <c r="A62" s="44"/>
      <c r="B62" s="47" t="s">
        <v>3</v>
      </c>
      <c r="C62" s="47"/>
      <c r="D62" s="48">
        <v>374158381.58999997</v>
      </c>
      <c r="E62" s="49"/>
      <c r="F62" s="17">
        <v>32833325</v>
      </c>
      <c r="G62" s="17">
        <v>25883532</v>
      </c>
      <c r="H62" s="17">
        <v>25291456</v>
      </c>
      <c r="I62" s="17">
        <v>0</v>
      </c>
      <c r="J62" s="50">
        <v>0</v>
      </c>
      <c r="K62" s="50"/>
    </row>
    <row r="63" spans="1:14" ht="21" customHeight="1" x14ac:dyDescent="0.25">
      <c r="A63" s="44"/>
      <c r="B63" s="47" t="s">
        <v>8</v>
      </c>
      <c r="C63" s="47"/>
      <c r="D63" s="48">
        <v>1240000</v>
      </c>
      <c r="E63" s="49"/>
      <c r="F63" s="17">
        <v>0</v>
      </c>
      <c r="G63" s="17">
        <v>0</v>
      </c>
      <c r="H63" s="17">
        <v>0</v>
      </c>
      <c r="I63" s="17">
        <v>0</v>
      </c>
      <c r="J63" s="50">
        <v>0</v>
      </c>
      <c r="K63" s="50"/>
    </row>
    <row r="64" spans="1:14" ht="17.25" customHeigh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</row>
    <row r="65" spans="1:11" ht="24.75" customHeight="1" x14ac:dyDescent="0.25">
      <c r="A65" s="52" t="s">
        <v>46</v>
      </c>
      <c r="B65" s="53" t="s">
        <v>0</v>
      </c>
      <c r="C65" s="53"/>
      <c r="D65" s="59" t="s">
        <v>45</v>
      </c>
      <c r="E65" s="60"/>
      <c r="F65" s="60"/>
      <c r="G65" s="60"/>
      <c r="H65" s="60"/>
      <c r="I65" s="60"/>
      <c r="J65" s="60"/>
      <c r="K65" s="60"/>
    </row>
    <row r="66" spans="1:11" ht="23.25" customHeight="1" x14ac:dyDescent="0.25">
      <c r="A66" s="44"/>
      <c r="B66" s="54"/>
      <c r="C66" s="54"/>
      <c r="D66" s="62" t="s">
        <v>66</v>
      </c>
      <c r="E66" s="63"/>
      <c r="F66" s="27">
        <v>2024</v>
      </c>
      <c r="G66" s="27">
        <v>2025</v>
      </c>
      <c r="H66" s="27">
        <v>2026</v>
      </c>
      <c r="I66" s="27">
        <v>2027</v>
      </c>
      <c r="J66" s="61" t="s">
        <v>101</v>
      </c>
      <c r="K66" s="61"/>
    </row>
    <row r="67" spans="1:11" ht="47.25" customHeight="1" x14ac:dyDescent="0.25">
      <c r="A67" s="44"/>
      <c r="B67" s="64" t="s">
        <v>48</v>
      </c>
      <c r="C67" s="65"/>
      <c r="D67" s="65"/>
      <c r="E67" s="65"/>
      <c r="F67" s="65"/>
      <c r="G67" s="65"/>
      <c r="H67" s="65"/>
      <c r="I67" s="65"/>
      <c r="J67" s="65"/>
      <c r="K67" s="65"/>
    </row>
    <row r="68" spans="1:11" ht="25.5" customHeight="1" x14ac:dyDescent="0.25">
      <c r="A68" s="44"/>
      <c r="B68" s="47" t="s">
        <v>9</v>
      </c>
      <c r="C68" s="47"/>
      <c r="D68" s="48">
        <v>0</v>
      </c>
      <c r="E68" s="49"/>
      <c r="F68" s="17">
        <v>0</v>
      </c>
      <c r="G68" s="17">
        <v>0</v>
      </c>
      <c r="H68" s="17">
        <v>0</v>
      </c>
      <c r="I68" s="17">
        <v>0</v>
      </c>
      <c r="J68" s="50"/>
      <c r="K68" s="50"/>
    </row>
    <row r="69" spans="1:11" ht="27" customHeight="1" x14ac:dyDescent="0.25">
      <c r="A69" s="44"/>
      <c r="B69" s="47" t="s">
        <v>2</v>
      </c>
      <c r="C69" s="47"/>
      <c r="D69" s="48">
        <v>0</v>
      </c>
      <c r="E69" s="49"/>
      <c r="F69" s="17">
        <v>0</v>
      </c>
      <c r="G69" s="17">
        <v>0</v>
      </c>
      <c r="H69" s="17">
        <v>0</v>
      </c>
      <c r="I69" s="17">
        <v>0</v>
      </c>
      <c r="J69" s="50"/>
      <c r="K69" s="50"/>
    </row>
    <row r="70" spans="1:11" ht="24.75" customHeight="1" x14ac:dyDescent="0.25">
      <c r="A70" s="44"/>
      <c r="B70" s="47" t="s">
        <v>7</v>
      </c>
      <c r="C70" s="47"/>
      <c r="D70" s="48">
        <v>0</v>
      </c>
      <c r="E70" s="49"/>
      <c r="F70" s="17">
        <v>0</v>
      </c>
      <c r="G70" s="17">
        <v>0</v>
      </c>
      <c r="H70" s="17">
        <v>0</v>
      </c>
      <c r="I70" s="17">
        <v>0</v>
      </c>
      <c r="J70" s="50"/>
      <c r="K70" s="50"/>
    </row>
    <row r="71" spans="1:11" ht="27" customHeight="1" x14ac:dyDescent="0.25">
      <c r="A71" s="44"/>
      <c r="B71" s="47" t="s">
        <v>3</v>
      </c>
      <c r="C71" s="47"/>
      <c r="D71" s="48">
        <v>0</v>
      </c>
      <c r="E71" s="49"/>
      <c r="F71" s="17">
        <v>0</v>
      </c>
      <c r="G71" s="17">
        <v>0</v>
      </c>
      <c r="H71" s="17">
        <v>0</v>
      </c>
      <c r="I71" s="17">
        <v>0</v>
      </c>
      <c r="J71" s="50"/>
      <c r="K71" s="50"/>
    </row>
    <row r="72" spans="1:11" ht="25.5" customHeight="1" x14ac:dyDescent="0.25">
      <c r="A72" s="44"/>
      <c r="B72" s="47" t="s">
        <v>8</v>
      </c>
      <c r="C72" s="47"/>
      <c r="D72" s="48">
        <v>0</v>
      </c>
      <c r="E72" s="49"/>
      <c r="F72" s="17">
        <v>0</v>
      </c>
      <c r="G72" s="17">
        <v>0</v>
      </c>
      <c r="H72" s="17">
        <v>0</v>
      </c>
      <c r="I72" s="17">
        <v>0</v>
      </c>
      <c r="J72" s="50"/>
      <c r="K72" s="50"/>
    </row>
    <row r="73" spans="1:11" ht="25.5" customHeight="1" x14ac:dyDescent="0.25">
      <c r="A73" s="45"/>
      <c r="B73" s="46"/>
      <c r="C73" s="46"/>
      <c r="D73" s="46"/>
      <c r="E73" s="46"/>
      <c r="F73" s="46"/>
      <c r="G73" s="46"/>
      <c r="H73" s="46"/>
      <c r="I73" s="46"/>
      <c r="J73" s="46"/>
      <c r="K73" s="46"/>
    </row>
    <row r="74" spans="1:11" ht="13.5" customHeight="1" x14ac:dyDescent="0.25">
      <c r="A74" s="44" t="s">
        <v>47</v>
      </c>
      <c r="B74" s="44"/>
      <c r="C74" s="44"/>
      <c r="D74" s="51" t="s">
        <v>45</v>
      </c>
      <c r="E74" s="51"/>
      <c r="F74" s="51"/>
      <c r="G74" s="51"/>
      <c r="H74" s="51"/>
      <c r="I74" s="51"/>
      <c r="J74" s="51"/>
      <c r="K74" s="51"/>
    </row>
    <row r="75" spans="1:11" ht="14.25" customHeight="1" x14ac:dyDescent="0.25">
      <c r="A75" s="44"/>
      <c r="B75" s="44"/>
      <c r="C75" s="44"/>
      <c r="D75" s="62" t="s">
        <v>1</v>
      </c>
      <c r="E75" s="63"/>
      <c r="F75" s="27">
        <v>2024</v>
      </c>
      <c r="G75" s="27">
        <v>2025</v>
      </c>
      <c r="H75" s="27">
        <v>2026</v>
      </c>
      <c r="I75" s="27">
        <v>2027</v>
      </c>
      <c r="J75" s="61" t="s">
        <v>101</v>
      </c>
      <c r="K75" s="61"/>
    </row>
    <row r="76" spans="1:11" ht="14.25" customHeight="1" x14ac:dyDescent="0.25">
      <c r="A76" s="44"/>
      <c r="B76" s="44"/>
      <c r="C76" s="44"/>
      <c r="D76" s="48">
        <f>F76+G76+H76</f>
        <v>1794000</v>
      </c>
      <c r="E76" s="49"/>
      <c r="F76" s="17">
        <v>598000</v>
      </c>
      <c r="G76" s="35">
        <v>598000</v>
      </c>
      <c r="H76" s="35">
        <v>598000</v>
      </c>
      <c r="I76" s="17">
        <v>0</v>
      </c>
      <c r="J76" s="61"/>
      <c r="K76" s="61"/>
    </row>
    <row r="77" spans="1:11" ht="14.25" customHeight="1" x14ac:dyDescent="0.25">
      <c r="A77" s="19"/>
      <c r="B77" s="19"/>
      <c r="C77" s="19"/>
      <c r="D77" s="2"/>
      <c r="E77" s="18"/>
      <c r="F77" s="18"/>
      <c r="G77" s="18"/>
      <c r="H77" s="18"/>
      <c r="I77" s="18"/>
    </row>
    <row r="78" spans="1:11" ht="15" customHeight="1" x14ac:dyDescent="0.25">
      <c r="A78" s="19"/>
      <c r="B78" s="19"/>
      <c r="C78" s="19"/>
      <c r="D78" s="2"/>
      <c r="E78" s="2"/>
      <c r="F78" s="2"/>
      <c r="G78" s="2"/>
      <c r="H78" s="2"/>
      <c r="I78" s="2"/>
    </row>
  </sheetData>
  <mergeCells count="70">
    <mergeCell ref="J75:K75"/>
    <mergeCell ref="J76:K76"/>
    <mergeCell ref="D75:E75"/>
    <mergeCell ref="D76:E76"/>
    <mergeCell ref="D63:E63"/>
    <mergeCell ref="J63:K63"/>
    <mergeCell ref="D59:E59"/>
    <mergeCell ref="D60:E60"/>
    <mergeCell ref="A56:K56"/>
    <mergeCell ref="D61:E61"/>
    <mergeCell ref="D62:E62"/>
    <mergeCell ref="J58:K58"/>
    <mergeCell ref="J59:K59"/>
    <mergeCell ref="J60:K60"/>
    <mergeCell ref="J61:K61"/>
    <mergeCell ref="J62:K62"/>
    <mergeCell ref="B11:K11"/>
    <mergeCell ref="B12:K12"/>
    <mergeCell ref="B13:K13"/>
    <mergeCell ref="B14:K14"/>
    <mergeCell ref="F57:K57"/>
    <mergeCell ref="D57:E58"/>
    <mergeCell ref="H2:K2"/>
    <mergeCell ref="A15:A52"/>
    <mergeCell ref="D15:D16"/>
    <mergeCell ref="J15:J16"/>
    <mergeCell ref="D22:D43"/>
    <mergeCell ref="D50:D52"/>
    <mergeCell ref="B15:B16"/>
    <mergeCell ref="C15:C16"/>
    <mergeCell ref="E15:E16"/>
    <mergeCell ref="F15:I15"/>
    <mergeCell ref="B7:C7"/>
    <mergeCell ref="E7:K7"/>
    <mergeCell ref="K15:K16"/>
    <mergeCell ref="B8:K8"/>
    <mergeCell ref="B9:K9"/>
    <mergeCell ref="B10:K10"/>
    <mergeCell ref="B63:C63"/>
    <mergeCell ref="A57:A63"/>
    <mergeCell ref="A65:A72"/>
    <mergeCell ref="B65:C66"/>
    <mergeCell ref="B71:C71"/>
    <mergeCell ref="B72:C72"/>
    <mergeCell ref="B57:C58"/>
    <mergeCell ref="B59:C59"/>
    <mergeCell ref="B60:C60"/>
    <mergeCell ref="B61:C61"/>
    <mergeCell ref="B62:C62"/>
    <mergeCell ref="A64:K64"/>
    <mergeCell ref="D65:K65"/>
    <mergeCell ref="J66:K66"/>
    <mergeCell ref="D66:E66"/>
    <mergeCell ref="B67:K67"/>
    <mergeCell ref="A74:C76"/>
    <mergeCell ref="A73:K73"/>
    <mergeCell ref="B68:C68"/>
    <mergeCell ref="B69:C69"/>
    <mergeCell ref="B70:C70"/>
    <mergeCell ref="D68:E68"/>
    <mergeCell ref="D69:E69"/>
    <mergeCell ref="D70:E70"/>
    <mergeCell ref="D71:E71"/>
    <mergeCell ref="D72:E72"/>
    <mergeCell ref="J68:K68"/>
    <mergeCell ref="J69:K69"/>
    <mergeCell ref="J70:K70"/>
    <mergeCell ref="J71:K71"/>
    <mergeCell ref="J72:K72"/>
    <mergeCell ref="D74:K74"/>
  </mergeCells>
  <printOptions horizontalCentered="1"/>
  <pageMargins left="0.11811023622047245" right="0.11811023622047245" top="0.86614173228346458" bottom="0" header="0" footer="0"/>
  <pageSetup paperSize="9" scale="46" firstPageNumber="3" fitToHeight="0" orientation="landscape" useFirstPageNumber="1" r:id="rId1"/>
  <headerFooter differentOddEven="1">
    <oddHeader>&amp;C&amp;14
&amp;P</oddHeader>
    <evenHeader>&amp;C&amp;14
&amp;P</evenHeader>
    <firstHeader xml:space="preserve">&amp;C&amp;"Times New Roman,обычный"&amp;12
</firstHeader>
  </headerFooter>
  <rowBreaks count="1" manualBreakCount="1">
    <brk id="5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(таблица 1)</vt:lpstr>
      <vt:lpstr>'Приложение 1 (таблица 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2023-11-02T07:34:27Z</dcterms:modified>
</cp:coreProperties>
</file>