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 activeTab="1"/>
  </bookViews>
  <sheets>
    <sheet name="Таблица 1 " sheetId="12" r:id="rId1"/>
    <sheet name="Таблица 2" sheetId="11" r:id="rId2"/>
  </sheets>
  <externalReferences>
    <externalReference r:id="rId3"/>
  </externalReferences>
  <definedNames>
    <definedName name="_xlnm.Print_Titles" localSheetId="1">'Таблица 2'!$6:$9</definedName>
  </definedNames>
  <calcPr calcId="144525"/>
</workbook>
</file>

<file path=xl/calcChain.xml><?xml version="1.0" encoding="utf-8"?>
<calcChain xmlns="http://schemas.openxmlformats.org/spreadsheetml/2006/main">
  <c r="D25" i="12" l="1"/>
  <c r="E22" i="12" l="1"/>
  <c r="I25" i="12"/>
  <c r="H25" i="12"/>
  <c r="H22" i="12" s="1"/>
  <c r="I22" i="12"/>
  <c r="G22" i="12"/>
  <c r="E62" i="11" l="1"/>
  <c r="E61" i="11"/>
  <c r="E60" i="11"/>
  <c r="E59" i="11"/>
  <c r="E57" i="11"/>
  <c r="E56" i="11"/>
  <c r="E55" i="11"/>
  <c r="E54" i="11"/>
  <c r="E52" i="11"/>
  <c r="E50" i="11"/>
  <c r="E49" i="11"/>
  <c r="E39" i="11"/>
  <c r="E40" i="11"/>
  <c r="E41" i="11"/>
  <c r="E38" i="11"/>
  <c r="E53" i="11" l="1"/>
  <c r="E58" i="11"/>
  <c r="E37" i="11"/>
  <c r="E26" i="11"/>
  <c r="E25" i="11"/>
  <c r="E24" i="11"/>
  <c r="E23" i="11"/>
  <c r="E15" i="11"/>
  <c r="E14" i="11"/>
  <c r="E13" i="11"/>
  <c r="E12" i="11"/>
  <c r="E11" i="11"/>
  <c r="E20" i="11" l="1"/>
  <c r="E19" i="11"/>
  <c r="E18" i="11"/>
  <c r="E17" i="11"/>
  <c r="E16" i="11"/>
  <c r="Q58" i="11" l="1"/>
  <c r="O58" i="11"/>
  <c r="M58" i="11"/>
  <c r="G33" i="11"/>
  <c r="G43" i="11" s="1"/>
  <c r="H33" i="11"/>
  <c r="H43" i="11" s="1"/>
  <c r="I33" i="11"/>
  <c r="I43" i="11" s="1"/>
  <c r="J33" i="11"/>
  <c r="J43" i="11" s="1"/>
  <c r="K33" i="11"/>
  <c r="K43" i="11" s="1"/>
  <c r="L33" i="11"/>
  <c r="L43" i="11" s="1"/>
  <c r="M33" i="11"/>
  <c r="N33" i="11"/>
  <c r="N43" i="11" s="1"/>
  <c r="O33" i="11"/>
  <c r="O43" i="11" s="1"/>
  <c r="P33" i="11"/>
  <c r="P43" i="11" s="1"/>
  <c r="Q33" i="11"/>
  <c r="Q43" i="11" s="1"/>
  <c r="G34" i="11"/>
  <c r="G44" i="11" s="1"/>
  <c r="H34" i="11"/>
  <c r="H44" i="11" s="1"/>
  <c r="I34" i="11"/>
  <c r="I44" i="11" s="1"/>
  <c r="J34" i="11"/>
  <c r="J44" i="11" s="1"/>
  <c r="K34" i="11"/>
  <c r="K44" i="11" s="1"/>
  <c r="L34" i="11"/>
  <c r="L44" i="11" s="1"/>
  <c r="M34" i="11"/>
  <c r="M44" i="11" s="1"/>
  <c r="N34" i="11"/>
  <c r="N44" i="11" s="1"/>
  <c r="O34" i="11"/>
  <c r="O44" i="11" s="1"/>
  <c r="P34" i="11"/>
  <c r="P44" i="11" s="1"/>
  <c r="Q34" i="11"/>
  <c r="Q44" i="11" s="1"/>
  <c r="N35" i="11"/>
  <c r="N51" i="11" s="1"/>
  <c r="O35" i="11"/>
  <c r="O51" i="11" s="1"/>
  <c r="O48" i="11" s="1"/>
  <c r="P35" i="11"/>
  <c r="P51" i="11" s="1"/>
  <c r="P48" i="11" s="1"/>
  <c r="Q35" i="11"/>
  <c r="Q51" i="11" s="1"/>
  <c r="Q48" i="11" s="1"/>
  <c r="G36" i="11"/>
  <c r="G46" i="11" s="1"/>
  <c r="H36" i="11"/>
  <c r="H46" i="11" s="1"/>
  <c r="I36" i="11"/>
  <c r="I46" i="11" s="1"/>
  <c r="J36" i="11"/>
  <c r="J46" i="11" s="1"/>
  <c r="K36" i="11"/>
  <c r="K46" i="11" s="1"/>
  <c r="L36" i="11"/>
  <c r="L46" i="11" s="1"/>
  <c r="M36" i="11"/>
  <c r="M46" i="11" s="1"/>
  <c r="N36" i="11"/>
  <c r="N46" i="11" s="1"/>
  <c r="O36" i="11"/>
  <c r="O46" i="11" s="1"/>
  <c r="P36" i="11"/>
  <c r="P46" i="11" s="1"/>
  <c r="Q36" i="11"/>
  <c r="Q46" i="11" s="1"/>
  <c r="F34" i="11"/>
  <c r="F44" i="11" s="1"/>
  <c r="F36" i="11"/>
  <c r="F46" i="11" s="1"/>
  <c r="F33" i="11"/>
  <c r="F43" i="11" s="1"/>
  <c r="N48" i="11" l="1"/>
  <c r="E51" i="11"/>
  <c r="E48" i="11" s="1"/>
  <c r="M43" i="11"/>
  <c r="M32" i="11"/>
  <c r="E43" i="11"/>
  <c r="E44" i="11"/>
  <c r="M48" i="11"/>
  <c r="E46" i="11"/>
  <c r="Q45" i="11"/>
  <c r="M45" i="11"/>
  <c r="P45" i="11"/>
  <c r="L45" i="11"/>
  <c r="O45" i="11"/>
  <c r="N45" i="11"/>
  <c r="E31" i="11"/>
  <c r="E30" i="11"/>
  <c r="E29" i="11"/>
  <c r="E28" i="11"/>
  <c r="Q37" i="11"/>
  <c r="P37" i="11"/>
  <c r="O37" i="11"/>
  <c r="N37" i="11"/>
  <c r="M37" i="11"/>
  <c r="L37" i="11"/>
  <c r="K37" i="11"/>
  <c r="J37" i="11"/>
  <c r="I37" i="11"/>
  <c r="H37" i="11"/>
  <c r="G37" i="11"/>
  <c r="F37" i="11"/>
  <c r="E45" i="11" l="1"/>
  <c r="E42" i="11" s="1"/>
  <c r="P32" i="11"/>
  <c r="P42" i="11"/>
  <c r="O32" i="11" l="1"/>
  <c r="Q42" i="11"/>
  <c r="N42" i="11"/>
  <c r="Q32" i="11"/>
  <c r="M42" i="11"/>
  <c r="E35" i="11"/>
  <c r="O42" i="11"/>
  <c r="E33" i="11"/>
  <c r="N32" i="11"/>
  <c r="E34" i="11"/>
  <c r="E36" i="11"/>
  <c r="E32" i="11" l="1"/>
</calcChain>
</file>

<file path=xl/sharedStrings.xml><?xml version="1.0" encoding="utf-8"?>
<sst xmlns="http://schemas.openxmlformats.org/spreadsheetml/2006/main" count="159" uniqueCount="79">
  <si>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</si>
  <si>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</si>
  <si>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</si>
  <si>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</si>
  <si>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</si>
  <si>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</si>
  <si>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</si>
  <si>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</si>
  <si>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</si>
  <si>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</si>
  <si>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</si>
  <si>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</si>
  <si>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</si>
  <si>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</si>
  <si>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</si>
  <si>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</si>
  <si>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</si>
  <si>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</si>
  <si>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</si>
  <si>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</si>
  <si>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</si>
  <si>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</si>
  <si>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</si>
  <si>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</si>
  <si>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Ответственный исполнитель</t>
  </si>
  <si>
    <t>всего</t>
  </si>
  <si>
    <t>Ответственный исполнитель/соисполнитель</t>
  </si>
  <si>
    <t>2.1.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</si>
  <si>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</si>
  <si>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</si>
  <si>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</si>
  <si>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</si>
  <si>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</si>
  <si>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</si>
  <si>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</si>
  <si>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Таблица 1</t>
  </si>
  <si>
    <t>Всего (2019-2030)</t>
  </si>
  <si>
    <t>На момент окончания реализации муниципальной программы (2030)</t>
  </si>
  <si>
    <t>2019-2030 годы</t>
  </si>
  <si>
    <t>Заместитель главы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</si>
  <si>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</si>
  <si>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</si>
  <si>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</si>
  <si>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Цель муниципальной программы</t>
  </si>
  <si>
    <t>Задача муниципальной программы</t>
  </si>
  <si>
    <t>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</si>
  <si>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 xml:space="preserve">Обеспечение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 </t>
  </si>
  <si>
    <t>Доля объектов, на которых обеспечиваются условия доступности для инвалидов и маломобильных групп населения, в общем количестве образовательных учреждений города Покачи (ДДО), %</t>
  </si>
  <si>
    <t>Доля объектов, на которых обеспечиваются условия доступности для инвалидов и маломобильных групп населения, в общем количестве учреждений культуры и спорта города Покачи (ДДО), %</t>
  </si>
  <si>
    <t xml:space="preserve">Доля объектов социальной сферы города Покачи по исполнению квоты для трудоустройства инвалидов (с учетом заявленных вакансий) (ДОИК), %
</t>
  </si>
  <si>
    <t xml:space="preserve">Выявление и устранение барьеров, препятствующих трудоустройству инвалидов, проживающих в муниципальном образовании город Покачи </t>
  </si>
  <si>
    <t xml:space="preserve"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 </t>
  </si>
  <si>
    <t>статьей 15 Федерального закона Российской Федерации от 24.11.1995 № 181-ФЗ "О социальной защите инвалидов в Российской Федерации",</t>
  </si>
  <si>
    <r>
      <t xml:space="preserve">Портфель проектов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(срок реализации дд.мм.гг-дд.мм.гггг)</t>
    </r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</si>
  <si>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(срок реализации дд.мм.гг-дд.мм.гггг)</t>
    </r>
  </si>
  <si>
    <t>Итого по подпрограмме 1</t>
  </si>
  <si>
    <t>Итого по подпрограмме 2</t>
  </si>
  <si>
    <t>1.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Покачи.
2. Социальная адаптация инвалидов и других маломобильных групп населения на территории города Покачи.</t>
  </si>
  <si>
    <t>Подпрограмма 1 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</t>
  </si>
  <si>
    <t>Подпрограмма 2  Социальная адаптация инвалидов и других маломобильных групп населения на территории города Покачи</t>
  </si>
  <si>
    <t>1.1</t>
  </si>
  <si>
    <t xml:space="preserve"> 1.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2.Социальная адаптация инвалидов и других маломобильных групп населения на территории города Покачи.
</t>
  </si>
  <si>
    <t>Сектор по социальным вопросам администрации города Покачи</t>
  </si>
  <si>
    <t>-</t>
  </si>
  <si>
    <t xml:space="preserve">Управление образования администрации города Покачи, комитет культуры и спорта администрации города Покачи
</t>
  </si>
  <si>
    <t xml:space="preserve">Приложение 2 </t>
  </si>
  <si>
    <t>Сектор по социальным вопросам администрации города Покачи/ управление образования администрации города Покачи, комитет культуры и спорта администрации города Покачи</t>
  </si>
  <si>
    <t>2024</t>
  </si>
  <si>
    <t>2025</t>
  </si>
  <si>
    <t>2026</t>
  </si>
  <si>
    <t>Комитет культуры и спорта администрации города Покачи</t>
  </si>
  <si>
    <t>0.00</t>
  </si>
  <si>
    <t>Управление образования администрации города Покачи</t>
  </si>
  <si>
    <t>к постановлению администрации города Покачи</t>
  </si>
  <si>
    <t>2027</t>
  </si>
  <si>
    <t>2028-2030</t>
  </si>
  <si>
    <t>Приложение 1</t>
  </si>
  <si>
    <t>от 30.10.2023 № 862</t>
  </si>
  <si>
    <t>от 30.10.2023_№ 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</si>
</sst>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11" fillId="0" borderId="0" applyNumberFormat="0" applyFill="0" applyBorder="0" applyAlignment="0" applyProtection="0"/>
  </cellStyleXfs>
  <cellXfs count="172">
    <xf numFmtId="165" fontId="0" fillId="0" borderId="0" xfId="0"/>
    <xf numFmtId="165" fontId="1" fillId="0" borderId="0" xfId="0" applyFont="1"/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165" fontId="3" fillId="0" borderId="1" xfId="3" applyFont="1" applyFill="1" applyBorder="1" applyAlignment="1">
      <alignment wrapText="1"/>
    </xf>
    <xf numFmtId="165" fontId="5" fillId="0" borderId="0" xfId="3" applyFont="1" applyFill="1"/>
    <xf numFmtId="165" fontId="6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165" fontId="3" fillId="0" borderId="7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9" fillId="0" borderId="6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10" fillId="0" borderId="0" xfId="0" applyFont="1" applyFill="1"/>
    <xf numFmtId="165" fontId="2" fillId="0" borderId="0" xfId="3" applyFont="1" applyFill="1"/>
    <xf numFmtId="4" fontId="3" fillId="0" borderId="1" xfId="3" applyNumberFormat="1" applyFont="1" applyFill="1" applyBorder="1" applyAlignment="1">
      <alignment horizontal="center"/>
    </xf>
    <xf numFmtId="4" fontId="4" fillId="0" borderId="1" xfId="3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top" wrapText="1"/>
    </xf>
    <xf numFmtId="165" fontId="3" fillId="0" borderId="19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center"/>
    </xf>
    <xf numFmtId="165" fontId="3" fillId="0" borderId="42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10" xfId="0" applyFont="1" applyBorder="1" applyAlignment="1">
      <alignment horizontal="left" vertical="top" wrapText="1"/>
    </xf>
    <xf numFmtId="165" fontId="3" fillId="0" borderId="0" xfId="0" applyFont="1" applyFill="1" applyAlignment="1">
      <alignment horizontal="right"/>
    </xf>
    <xf numFmtId="165" fontId="3" fillId="0" borderId="0" xfId="3" applyFont="1" applyFill="1" applyAlignment="1"/>
    <xf numFmtId="165" fontId="3" fillId="0" borderId="0" xfId="0" applyFont="1" applyAlignment="1">
      <alignment horizontal="right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6" xfId="0" applyFont="1" applyBorder="1" applyAlignment="1">
      <alignment horizontal="left"/>
    </xf>
    <xf numFmtId="165" fontId="3" fillId="0" borderId="27" xfId="0" applyFont="1" applyBorder="1" applyAlignment="1">
      <alignment horizontal="left" vertical="top" wrapText="1"/>
    </xf>
    <xf numFmtId="165" fontId="3" fillId="0" borderId="28" xfId="0" applyFont="1" applyBorder="1" applyAlignment="1">
      <alignment horizontal="left" vertical="top" wrapText="1"/>
    </xf>
    <xf numFmtId="165" fontId="3" fillId="0" borderId="29" xfId="0" applyFont="1" applyBorder="1" applyAlignment="1">
      <alignment horizontal="left" vertical="top" wrapText="1"/>
    </xf>
    <xf numFmtId="165" fontId="3" fillId="0" borderId="28" xfId="0" applyFont="1" applyBorder="1" applyAlignment="1">
      <alignment horizontal="left" vertical="top"/>
    </xf>
    <xf numFmtId="165" fontId="3" fillId="0" borderId="29" xfId="0" applyFont="1" applyBorder="1" applyAlignment="1">
      <alignment horizontal="left" vertical="top"/>
    </xf>
    <xf numFmtId="165" fontId="1" fillId="0" borderId="0" xfId="0" applyFont="1" applyAlignment="1">
      <alignment horizontal="center"/>
    </xf>
    <xf numFmtId="165" fontId="3" fillId="0" borderId="0" xfId="3" applyFont="1" applyFill="1" applyAlignment="1">
      <alignment horizontal="right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7" fillId="0" borderId="0" xfId="0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left" vertical="top" wrapText="1"/>
    </xf>
    <xf numFmtId="0" fontId="3" fillId="0" borderId="28" xfId="0" applyNumberFormat="1" applyFont="1" applyBorder="1" applyAlignment="1">
      <alignment horizontal="left" vertical="top" wrapText="1"/>
    </xf>
    <xf numFmtId="0" fontId="3" fillId="0" borderId="29" xfId="0" applyNumberFormat="1" applyFont="1" applyBorder="1" applyAlignment="1">
      <alignment horizontal="left" vertical="top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1" fillId="0" borderId="6" xfId="6" applyFont="1" applyBorder="1" applyAlignment="1">
      <alignment horizontal="center" vertical="center" wrapText="1"/>
    </xf>
    <xf numFmtId="165" fontId="1" fillId="0" borderId="39" xfId="6" applyFont="1" applyBorder="1" applyAlignment="1">
      <alignment horizontal="center" vertical="center" wrapText="1"/>
    </xf>
    <xf numFmtId="165" fontId="1" fillId="0" borderId="43" xfId="6" applyFont="1" applyBorder="1" applyAlignment="1">
      <alignment horizontal="center" vertical="center" wrapText="1"/>
    </xf>
    <xf numFmtId="165" fontId="3" fillId="0" borderId="11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2" borderId="6" xfId="3" applyFont="1" applyFill="1" applyBorder="1" applyAlignment="1">
      <alignment horizontal="center" vertical="top" wrapText="1"/>
    </xf>
    <xf numFmtId="165" fontId="3" fillId="2" borderId="39" xfId="3" applyFont="1" applyFill="1" applyBorder="1" applyAlignment="1">
      <alignment horizontal="center" vertical="top" wrapText="1"/>
    </xf>
    <xf numFmtId="165" fontId="3" fillId="2" borderId="7" xfId="3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3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165" fontId="9" fillId="0" borderId="6" xfId="0" applyFont="1" applyFill="1" applyBorder="1" applyAlignment="1">
      <alignment horizontal="left" vertical="center" wrapText="1"/>
    </xf>
    <xf numFmtId="165" fontId="9" fillId="0" borderId="39" xfId="0" applyFont="1" applyFill="1" applyBorder="1" applyAlignment="1">
      <alignment horizontal="left" vertical="center" wrapText="1"/>
    </xf>
    <xf numFmtId="165" fontId="9" fillId="0" borderId="7" xfId="0" applyFont="1" applyFill="1" applyBorder="1" applyAlignment="1">
      <alignment horizontal="left" vertical="center" wrapText="1"/>
    </xf>
    <xf numFmtId="165" fontId="9" fillId="0" borderId="6" xfId="0" applyFont="1" applyFill="1" applyBorder="1" applyAlignment="1">
      <alignment horizontal="center" vertical="center" wrapText="1"/>
    </xf>
    <xf numFmtId="165" fontId="9" fillId="0" borderId="39" xfId="0" applyFont="1" applyFill="1" applyBorder="1" applyAlignment="1">
      <alignment horizontal="center" vertical="center" wrapText="1"/>
    </xf>
    <xf numFmtId="165" fontId="9" fillId="0" borderId="7" xfId="0" applyFont="1" applyFill="1" applyBorder="1" applyAlignment="1">
      <alignment horizontal="center" vertical="center" wrapText="1"/>
    </xf>
    <xf numFmtId="165" fontId="3" fillId="0" borderId="2" xfId="3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5" fontId="4" fillId="0" borderId="6" xfId="0" applyFont="1" applyFill="1" applyBorder="1" applyAlignment="1">
      <alignment horizontal="center" vertical="center" wrapText="1"/>
    </xf>
    <xf numFmtId="165" fontId="4" fillId="0" borderId="39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center" vertical="center" wrapText="1"/>
    </xf>
    <xf numFmtId="165" fontId="3" fillId="0" borderId="6" xfId="3" applyFont="1" applyFill="1" applyBorder="1" applyAlignment="1">
      <alignment horizontal="center"/>
    </xf>
    <xf numFmtId="165" fontId="3" fillId="0" borderId="39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left" wrapText="1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165" fontId="3" fillId="0" borderId="0" xfId="3" applyFont="1" applyFill="1" applyAlignment="1">
      <alignment horizontal="right" vertical="center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pu-7\AppData\Local\Temp\&#1044;&#1086;&#1089;&#1090;&#1091;&#1087;&#1085;&#1072;&#1103;%20&#1089;&#1088;&#1077;&#1076;&#1072;\&#1048;&#1047;&#1052;&#1045;&#1053;&#1045;&#1053;&#1048;&#1071;%20&#1042;%20&#1055;&#1056;&#1054;&#1043;&#1056;&#1040;&#1052;&#1052;&#1059;%20&#1087;&#1086;%20&#1073;&#1102;&#1076;&#1078;&#1077;&#1090;&#1091;%20&#1085;&#1072;%202024\&#1048;&#1089;&#1087;&#1088;&#1072;&#1074;&#1083;&#1077;&#1085;&#1086;%20&#1086;&#1090;%20&#1059;&#1069;\3_&#1058;&#1072;&#1073;&#1083;&#1080;&#1094;&#1099;%201,2%20%20&#1082;%20&#1087;&#1088;&#1086;&#1075;&#1088;&#1072;&#1084;&#1084;&#1077;%20&#1076;&#1086;&#1089;&#1090;&#1091;&#1087;%20&#1080;&#1085;&#1074;&#1072;&#1083;&#1080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</sheetNames>
    <sheetDataSet>
      <sheetData sheetId="0"/>
      <sheetData sheetId="1">
        <row r="32">
          <cell r="E32">
            <v>3034952.8</v>
          </cell>
        </row>
        <row r="39"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7538A30E3E05E731B37536659CCCB8DD88643A148FB36D2E20DEC105209AD657F8D8E1E4576552081469C630B0C57F5035A1D9245T6y0J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Layout" zoomScale="55" zoomScaleNormal="100" zoomScalePageLayoutView="55" workbookViewId="0">
      <selection activeCell="I3" sqref="I3:K3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28.85546875" style="2" customWidth="1"/>
    <col min="5" max="8" width="19.5703125" style="2" customWidth="1"/>
    <col min="9" max="9" width="16.140625" style="2" customWidth="1"/>
    <col min="10" max="10" width="23.5703125" style="1" customWidth="1"/>
    <col min="11" max="11" width="25.5703125" style="2" customWidth="1"/>
    <col min="12" max="16384" width="9.140625" style="1"/>
  </cols>
  <sheetData>
    <row r="1" spans="1:11" ht="15.75" x14ac:dyDescent="0.25">
      <c r="I1" s="52"/>
      <c r="J1" s="54" t="s">
        <v>76</v>
      </c>
      <c r="K1" s="54"/>
    </row>
    <row r="2" spans="1:11" ht="15.75" x14ac:dyDescent="0.25">
      <c r="I2" s="52"/>
      <c r="J2" s="54" t="s">
        <v>73</v>
      </c>
      <c r="K2" s="54"/>
    </row>
    <row r="3" spans="1:11" ht="15.75" x14ac:dyDescent="0.25">
      <c r="I3" s="54" t="s">
        <v>77</v>
      </c>
      <c r="J3" s="54"/>
      <c r="K3" s="54"/>
    </row>
    <row r="4" spans="1:1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ht="15.75" x14ac:dyDescent="0.25">
      <c r="A5" s="3"/>
      <c r="B5" s="3"/>
      <c r="C5" s="3"/>
      <c r="D5" s="3"/>
      <c r="E5" s="4"/>
      <c r="F5" s="3"/>
      <c r="G5" s="3"/>
      <c r="H5" s="3"/>
      <c r="I5" s="81" t="s">
        <v>35</v>
      </c>
      <c r="J5" s="81"/>
      <c r="K5" s="81"/>
    </row>
    <row r="6" spans="1:11" ht="19.5" thickBot="1" x14ac:dyDescent="0.3">
      <c r="A6" s="89" t="s">
        <v>1</v>
      </c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111.75" customHeight="1" thickBot="1" x14ac:dyDescent="0.3">
      <c r="A7" s="12" t="s">
        <v>0</v>
      </c>
      <c r="B7" s="82" t="s">
        <v>45</v>
      </c>
      <c r="C7" s="83"/>
      <c r="D7" s="13" t="s">
        <v>2</v>
      </c>
      <c r="E7" s="84" t="s">
        <v>38</v>
      </c>
      <c r="F7" s="84"/>
      <c r="G7" s="84"/>
      <c r="H7" s="84"/>
      <c r="I7" s="84"/>
      <c r="J7" s="84"/>
      <c r="K7" s="85"/>
    </row>
    <row r="8" spans="1:11" ht="32.25" thickBot="1" x14ac:dyDescent="0.3">
      <c r="A8" s="12" t="s">
        <v>3</v>
      </c>
      <c r="B8" s="86" t="s">
        <v>39</v>
      </c>
      <c r="C8" s="87"/>
      <c r="D8" s="87"/>
      <c r="E8" s="87"/>
      <c r="F8" s="87"/>
      <c r="G8" s="87"/>
      <c r="H8" s="87"/>
      <c r="I8" s="87"/>
      <c r="J8" s="87"/>
      <c r="K8" s="88"/>
    </row>
    <row r="9" spans="1:11" ht="32.25" thickBot="1" x14ac:dyDescent="0.3">
      <c r="A9" s="12" t="s">
        <v>4</v>
      </c>
      <c r="B9" s="86" t="s">
        <v>62</v>
      </c>
      <c r="C9" s="87"/>
      <c r="D9" s="87"/>
      <c r="E9" s="87"/>
      <c r="F9" s="87"/>
      <c r="G9" s="87"/>
      <c r="H9" s="87"/>
      <c r="I9" s="87"/>
      <c r="J9" s="87"/>
      <c r="K9" s="88"/>
    </row>
    <row r="10" spans="1:11" ht="44.25" customHeight="1" thickBot="1" x14ac:dyDescent="0.3">
      <c r="A10" s="12" t="s">
        <v>5</v>
      </c>
      <c r="B10" s="90" t="s">
        <v>64</v>
      </c>
      <c r="C10" s="91"/>
      <c r="D10" s="91"/>
      <c r="E10" s="91"/>
      <c r="F10" s="91"/>
      <c r="G10" s="91"/>
      <c r="H10" s="91"/>
      <c r="I10" s="91"/>
      <c r="J10" s="91"/>
      <c r="K10" s="92"/>
    </row>
    <row r="11" spans="1:11" ht="16.5" thickBot="1" x14ac:dyDescent="0.3">
      <c r="A11" s="12" t="s">
        <v>6</v>
      </c>
      <c r="B11" s="93" t="s">
        <v>63</v>
      </c>
      <c r="C11" s="94"/>
      <c r="D11" s="94"/>
      <c r="E11" s="94"/>
      <c r="F11" s="94"/>
      <c r="G11" s="94"/>
      <c r="H11" s="94"/>
      <c r="I11" s="94"/>
      <c r="J11" s="94"/>
      <c r="K11" s="95"/>
    </row>
    <row r="12" spans="1:11" ht="32.25" thickBot="1" x14ac:dyDescent="0.3">
      <c r="A12" s="12" t="s">
        <v>43</v>
      </c>
      <c r="B12" s="75" t="s">
        <v>46</v>
      </c>
      <c r="C12" s="76"/>
      <c r="D12" s="76"/>
      <c r="E12" s="76"/>
      <c r="F12" s="76"/>
      <c r="G12" s="76"/>
      <c r="H12" s="76"/>
      <c r="I12" s="76"/>
      <c r="J12" s="76"/>
      <c r="K12" s="77"/>
    </row>
    <row r="13" spans="1:11" ht="32.25" thickBot="1" x14ac:dyDescent="0.3">
      <c r="A13" s="51" t="s">
        <v>44</v>
      </c>
      <c r="B13" s="75" t="s">
        <v>57</v>
      </c>
      <c r="C13" s="76"/>
      <c r="D13" s="76"/>
      <c r="E13" s="76"/>
      <c r="F13" s="76"/>
      <c r="G13" s="76"/>
      <c r="H13" s="76"/>
      <c r="I13" s="76"/>
      <c r="J13" s="76"/>
      <c r="K13" s="77"/>
    </row>
    <row r="14" spans="1:11" ht="16.5" thickBot="1" x14ac:dyDescent="0.3">
      <c r="A14" s="14" t="s">
        <v>7</v>
      </c>
      <c r="B14" s="75" t="s">
        <v>61</v>
      </c>
      <c r="C14" s="78"/>
      <c r="D14" s="78"/>
      <c r="E14" s="78"/>
      <c r="F14" s="78"/>
      <c r="G14" s="78"/>
      <c r="H14" s="78"/>
      <c r="I14" s="78"/>
      <c r="J14" s="78"/>
      <c r="K14" s="79"/>
    </row>
    <row r="15" spans="1:11" ht="15.75" x14ac:dyDescent="0.25">
      <c r="A15" s="61" t="s">
        <v>8</v>
      </c>
      <c r="B15" s="96" t="s">
        <v>9</v>
      </c>
      <c r="C15" s="96" t="s">
        <v>10</v>
      </c>
      <c r="D15" s="98" t="s">
        <v>11</v>
      </c>
      <c r="E15" s="100"/>
      <c r="F15" s="100"/>
      <c r="G15" s="100"/>
      <c r="H15" s="100"/>
      <c r="I15" s="100"/>
      <c r="J15" s="100"/>
      <c r="K15" s="101"/>
    </row>
    <row r="16" spans="1:11" ht="63" x14ac:dyDescent="0.25">
      <c r="A16" s="62"/>
      <c r="B16" s="97"/>
      <c r="C16" s="97"/>
      <c r="D16" s="99"/>
      <c r="E16" s="15" t="s">
        <v>12</v>
      </c>
      <c r="F16" s="24" t="s">
        <v>67</v>
      </c>
      <c r="G16" s="24" t="s">
        <v>68</v>
      </c>
      <c r="H16" s="24" t="s">
        <v>69</v>
      </c>
      <c r="I16" s="24" t="s">
        <v>74</v>
      </c>
      <c r="J16" s="16" t="s">
        <v>37</v>
      </c>
      <c r="K16" s="17" t="s">
        <v>13</v>
      </c>
    </row>
    <row r="17" spans="1:11" ht="119.25" customHeight="1" x14ac:dyDescent="0.25">
      <c r="A17" s="62"/>
      <c r="B17" s="23">
        <v>1</v>
      </c>
      <c r="C17" s="44" t="s">
        <v>48</v>
      </c>
      <c r="D17" s="102" t="s">
        <v>52</v>
      </c>
      <c r="E17" s="29">
        <v>22</v>
      </c>
      <c r="F17" s="30">
        <v>100</v>
      </c>
      <c r="G17" s="30">
        <v>100</v>
      </c>
      <c r="H17" s="30">
        <v>100</v>
      </c>
      <c r="I17" s="30">
        <v>100</v>
      </c>
      <c r="J17" s="31">
        <v>100</v>
      </c>
      <c r="K17" s="17" t="s">
        <v>62</v>
      </c>
    </row>
    <row r="18" spans="1:11" ht="110.25" x14ac:dyDescent="0.25">
      <c r="A18" s="62"/>
      <c r="B18" s="23">
        <v>2</v>
      </c>
      <c r="C18" s="44" t="s">
        <v>47</v>
      </c>
      <c r="D18" s="103"/>
      <c r="E18" s="40">
        <v>26</v>
      </c>
      <c r="F18" s="41">
        <v>100</v>
      </c>
      <c r="G18" s="41">
        <v>100</v>
      </c>
      <c r="H18" s="41">
        <v>100</v>
      </c>
      <c r="I18" s="41">
        <v>100</v>
      </c>
      <c r="J18" s="42">
        <v>100</v>
      </c>
      <c r="K18" s="17" t="s">
        <v>62</v>
      </c>
    </row>
    <row r="19" spans="1:11" ht="95.25" thickBot="1" x14ac:dyDescent="0.3">
      <c r="A19" s="62"/>
      <c r="B19" s="25">
        <v>3</v>
      </c>
      <c r="C19" s="45" t="s">
        <v>49</v>
      </c>
      <c r="D19" s="104"/>
      <c r="E19" s="43">
        <v>82</v>
      </c>
      <c r="F19" s="41">
        <v>100</v>
      </c>
      <c r="G19" s="41">
        <v>100</v>
      </c>
      <c r="H19" s="41">
        <v>100</v>
      </c>
      <c r="I19" s="41">
        <v>100</v>
      </c>
      <c r="J19" s="41">
        <v>100</v>
      </c>
      <c r="K19" s="17" t="s">
        <v>62</v>
      </c>
    </row>
    <row r="20" spans="1:11" ht="15.75" x14ac:dyDescent="0.25">
      <c r="A20" s="61" t="s">
        <v>14</v>
      </c>
      <c r="B20" s="105" t="s">
        <v>15</v>
      </c>
      <c r="C20" s="106"/>
      <c r="D20" s="109" t="s">
        <v>21</v>
      </c>
      <c r="E20" s="100"/>
      <c r="F20" s="100"/>
      <c r="G20" s="100"/>
      <c r="H20" s="100"/>
      <c r="I20" s="100"/>
      <c r="J20" s="100"/>
      <c r="K20" s="101"/>
    </row>
    <row r="21" spans="1:11" ht="15.75" x14ac:dyDescent="0.25">
      <c r="A21" s="62"/>
      <c r="B21" s="107"/>
      <c r="C21" s="108"/>
      <c r="D21" s="20" t="s">
        <v>36</v>
      </c>
      <c r="E21" s="41">
        <v>2024</v>
      </c>
      <c r="F21" s="41">
        <v>2025</v>
      </c>
      <c r="G21" s="41">
        <v>2026</v>
      </c>
      <c r="H21" s="41">
        <v>2027</v>
      </c>
      <c r="I21" s="110" t="s">
        <v>75</v>
      </c>
      <c r="J21" s="111"/>
      <c r="K21" s="112"/>
    </row>
    <row r="22" spans="1:11" ht="15.75" x14ac:dyDescent="0.25">
      <c r="A22" s="62"/>
      <c r="B22" s="64" t="s">
        <v>16</v>
      </c>
      <c r="C22" s="65"/>
      <c r="D22" s="21">
        <v>2250793.7999999998</v>
      </c>
      <c r="E22" s="21">
        <f>E23+E24+E25+E26</f>
        <v>159194</v>
      </c>
      <c r="F22" s="21">
        <v>155426</v>
      </c>
      <c r="G22" s="21">
        <f>G23+G24+G25+G26</f>
        <v>151871</v>
      </c>
      <c r="H22" s="21">
        <f t="shared" ref="H22:I22" si="0">H23+H24+H25+H26</f>
        <v>0</v>
      </c>
      <c r="I22" s="55">
        <f t="shared" si="0"/>
        <v>0</v>
      </c>
      <c r="J22" s="56"/>
      <c r="K22" s="57"/>
    </row>
    <row r="23" spans="1:11" ht="15.75" x14ac:dyDescent="0.25">
      <c r="A23" s="62"/>
      <c r="B23" s="64" t="s">
        <v>17</v>
      </c>
      <c r="C23" s="65"/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55">
        <v>0</v>
      </c>
      <c r="J23" s="56"/>
      <c r="K23" s="57"/>
    </row>
    <row r="24" spans="1:11" ht="15.75" x14ac:dyDescent="0.25">
      <c r="A24" s="62"/>
      <c r="B24" s="64" t="s">
        <v>18</v>
      </c>
      <c r="C24" s="65"/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55">
        <v>0</v>
      </c>
      <c r="J24" s="56"/>
      <c r="K24" s="57"/>
    </row>
    <row r="25" spans="1:11" ht="15.75" x14ac:dyDescent="0.25">
      <c r="A25" s="62"/>
      <c r="B25" s="64" t="s">
        <v>19</v>
      </c>
      <c r="C25" s="65"/>
      <c r="D25" s="21">
        <f>D22</f>
        <v>2250793.7999999998</v>
      </c>
      <c r="E25" s="21">
        <v>159194</v>
      </c>
      <c r="F25" s="21">
        <v>155426</v>
      </c>
      <c r="G25" s="21">
        <v>151871</v>
      </c>
      <c r="H25" s="21">
        <f>'[1]Таблица 2'!L39</f>
        <v>0</v>
      </c>
      <c r="I25" s="55">
        <f>'[1]Таблица 2'!M39+'[1]Таблица 2'!N39+'[1]Таблица 2'!O39+'[1]Таблица 2'!P39+'[1]Таблица 2'!Q39</f>
        <v>0</v>
      </c>
      <c r="J25" s="56"/>
      <c r="K25" s="57"/>
    </row>
    <row r="26" spans="1:11" ht="16.5" thickBot="1" x14ac:dyDescent="0.3">
      <c r="A26" s="63"/>
      <c r="B26" s="113" t="s">
        <v>20</v>
      </c>
      <c r="C26" s="114"/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58">
        <v>0</v>
      </c>
      <c r="J26" s="59"/>
      <c r="K26" s="60"/>
    </row>
    <row r="27" spans="1:11" ht="15.75" x14ac:dyDescent="0.25">
      <c r="A27" s="61" t="s">
        <v>22</v>
      </c>
      <c r="B27" s="115" t="s">
        <v>15</v>
      </c>
      <c r="C27" s="116"/>
      <c r="D27" s="119" t="s">
        <v>21</v>
      </c>
      <c r="E27" s="120"/>
      <c r="F27" s="120"/>
      <c r="G27" s="120"/>
      <c r="H27" s="120"/>
      <c r="I27" s="120"/>
      <c r="J27" s="120"/>
      <c r="K27" s="121"/>
    </row>
    <row r="28" spans="1:11" ht="15.75" x14ac:dyDescent="0.25">
      <c r="A28" s="62"/>
      <c r="B28" s="117"/>
      <c r="C28" s="118"/>
      <c r="D28" s="20" t="s">
        <v>36</v>
      </c>
      <c r="E28" s="41">
        <v>2024</v>
      </c>
      <c r="F28" s="41">
        <v>2025</v>
      </c>
      <c r="G28" s="41">
        <v>2026</v>
      </c>
      <c r="H28" s="41">
        <v>2027</v>
      </c>
      <c r="I28" s="110" t="s">
        <v>75</v>
      </c>
      <c r="J28" s="111"/>
      <c r="K28" s="112"/>
    </row>
    <row r="29" spans="1:11" ht="15.75" x14ac:dyDescent="0.25">
      <c r="A29" s="62"/>
      <c r="B29" s="122" t="s">
        <v>53</v>
      </c>
      <c r="C29" s="123"/>
      <c r="D29" s="123"/>
      <c r="E29" s="123"/>
      <c r="F29" s="123"/>
      <c r="G29" s="123"/>
      <c r="H29" s="123"/>
      <c r="I29" s="123"/>
      <c r="J29" s="123"/>
      <c r="K29" s="124"/>
    </row>
    <row r="30" spans="1:11" ht="15.75" x14ac:dyDescent="0.25">
      <c r="A30" s="62"/>
      <c r="B30" s="64" t="s">
        <v>16</v>
      </c>
      <c r="C30" s="65"/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66">
        <v>0</v>
      </c>
      <c r="J30" s="67"/>
      <c r="K30" s="68"/>
    </row>
    <row r="31" spans="1:11" ht="15.75" x14ac:dyDescent="0.25">
      <c r="A31" s="62"/>
      <c r="B31" s="64" t="s">
        <v>17</v>
      </c>
      <c r="C31" s="65"/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66">
        <v>0</v>
      </c>
      <c r="J31" s="67"/>
      <c r="K31" s="68"/>
    </row>
    <row r="32" spans="1:11" ht="15.75" x14ac:dyDescent="0.25">
      <c r="A32" s="62"/>
      <c r="B32" s="64" t="s">
        <v>18</v>
      </c>
      <c r="C32" s="65"/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66">
        <v>0</v>
      </c>
      <c r="J32" s="67"/>
      <c r="K32" s="68"/>
    </row>
    <row r="33" spans="1:11" ht="15.75" x14ac:dyDescent="0.25">
      <c r="A33" s="62"/>
      <c r="B33" s="64" t="s">
        <v>19</v>
      </c>
      <c r="C33" s="65"/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66">
        <v>0</v>
      </c>
      <c r="J33" s="67"/>
      <c r="K33" s="68"/>
    </row>
    <row r="34" spans="1:11" ht="15.75" x14ac:dyDescent="0.25">
      <c r="A34" s="62"/>
      <c r="B34" s="74" t="s">
        <v>20</v>
      </c>
      <c r="C34" s="74"/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66">
        <v>0</v>
      </c>
      <c r="J34" s="67"/>
      <c r="K34" s="68"/>
    </row>
    <row r="35" spans="1:11" ht="15.75" x14ac:dyDescent="0.25">
      <c r="A35" s="62"/>
      <c r="B35" s="122" t="s">
        <v>54</v>
      </c>
      <c r="C35" s="123"/>
      <c r="D35" s="123"/>
      <c r="E35" s="123"/>
      <c r="F35" s="123"/>
      <c r="G35" s="123"/>
      <c r="H35" s="123"/>
      <c r="I35" s="123"/>
      <c r="J35" s="123"/>
      <c r="K35" s="124"/>
    </row>
    <row r="36" spans="1:11" ht="15.75" x14ac:dyDescent="0.25">
      <c r="A36" s="62"/>
      <c r="B36" s="64" t="s">
        <v>16</v>
      </c>
      <c r="C36" s="65"/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66">
        <v>0</v>
      </c>
      <c r="J36" s="67"/>
      <c r="K36" s="68"/>
    </row>
    <row r="37" spans="1:11" ht="15.75" x14ac:dyDescent="0.25">
      <c r="A37" s="62"/>
      <c r="B37" s="64" t="s">
        <v>17</v>
      </c>
      <c r="C37" s="65"/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66">
        <v>0</v>
      </c>
      <c r="J37" s="67"/>
      <c r="K37" s="68"/>
    </row>
    <row r="38" spans="1:11" ht="15.75" x14ac:dyDescent="0.25">
      <c r="A38" s="62"/>
      <c r="B38" s="64" t="s">
        <v>18</v>
      </c>
      <c r="C38" s="65"/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66">
        <v>0</v>
      </c>
      <c r="J38" s="67"/>
      <c r="K38" s="68"/>
    </row>
    <row r="39" spans="1:11" ht="15.75" x14ac:dyDescent="0.25">
      <c r="A39" s="62"/>
      <c r="B39" s="69" t="s">
        <v>19</v>
      </c>
      <c r="C39" s="69"/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66">
        <v>0</v>
      </c>
      <c r="J39" s="67"/>
      <c r="K39" s="68"/>
    </row>
    <row r="40" spans="1:11" ht="16.5" thickBot="1" x14ac:dyDescent="0.3">
      <c r="A40" s="63"/>
      <c r="B40" s="70" t="s">
        <v>20</v>
      </c>
      <c r="C40" s="70"/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71">
        <v>0</v>
      </c>
      <c r="J40" s="72"/>
      <c r="K40" s="73"/>
    </row>
    <row r="41" spans="1:11" ht="15.75" x14ac:dyDescent="0.25">
      <c r="A41" s="125" t="s">
        <v>23</v>
      </c>
      <c r="B41" s="126"/>
      <c r="C41" s="106"/>
      <c r="D41" s="109" t="s">
        <v>21</v>
      </c>
      <c r="E41" s="100"/>
      <c r="F41" s="100"/>
      <c r="G41" s="100"/>
      <c r="H41" s="100"/>
      <c r="I41" s="100"/>
      <c r="J41" s="100"/>
      <c r="K41" s="101"/>
    </row>
    <row r="42" spans="1:11" ht="15.75" x14ac:dyDescent="0.25">
      <c r="A42" s="127"/>
      <c r="B42" s="128"/>
      <c r="C42" s="129"/>
      <c r="D42" s="20" t="s">
        <v>36</v>
      </c>
      <c r="E42" s="24" t="s">
        <v>67</v>
      </c>
      <c r="F42" s="24" t="s">
        <v>68</v>
      </c>
      <c r="G42" s="24" t="s">
        <v>69</v>
      </c>
      <c r="H42" s="24" t="s">
        <v>74</v>
      </c>
      <c r="I42" s="110" t="s">
        <v>75</v>
      </c>
      <c r="J42" s="111"/>
      <c r="K42" s="112"/>
    </row>
    <row r="43" spans="1:11" ht="16.5" thickBot="1" x14ac:dyDescent="0.3">
      <c r="A43" s="130"/>
      <c r="B43" s="131"/>
      <c r="C43" s="132"/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71">
        <v>0</v>
      </c>
      <c r="J43" s="72"/>
      <c r="K43" s="73"/>
    </row>
  </sheetData>
  <mergeCells count="65">
    <mergeCell ref="D41:K41"/>
    <mergeCell ref="I43:K43"/>
    <mergeCell ref="B27:C28"/>
    <mergeCell ref="D27:K27"/>
    <mergeCell ref="B29:K29"/>
    <mergeCell ref="B30:C30"/>
    <mergeCell ref="B31:C31"/>
    <mergeCell ref="I31:K31"/>
    <mergeCell ref="I28:K28"/>
    <mergeCell ref="I42:K42"/>
    <mergeCell ref="I36:K36"/>
    <mergeCell ref="B33:C33"/>
    <mergeCell ref="B35:K35"/>
    <mergeCell ref="B37:C37"/>
    <mergeCell ref="I37:K37"/>
    <mergeCell ref="A41:C43"/>
    <mergeCell ref="D17:D19"/>
    <mergeCell ref="A20:A26"/>
    <mergeCell ref="B20:C21"/>
    <mergeCell ref="D20:K20"/>
    <mergeCell ref="I21:K21"/>
    <mergeCell ref="B22:C22"/>
    <mergeCell ref="I22:K22"/>
    <mergeCell ref="B23:C23"/>
    <mergeCell ref="A15:A19"/>
    <mergeCell ref="B15:B16"/>
    <mergeCell ref="B24:C24"/>
    <mergeCell ref="B25:C25"/>
    <mergeCell ref="B26:C26"/>
    <mergeCell ref="B10:K10"/>
    <mergeCell ref="B11:K11"/>
    <mergeCell ref="I3:K3"/>
    <mergeCell ref="C15:C16"/>
    <mergeCell ref="D15:D16"/>
    <mergeCell ref="E15:K15"/>
    <mergeCell ref="A27:A40"/>
    <mergeCell ref="B38:C38"/>
    <mergeCell ref="I38:K38"/>
    <mergeCell ref="B39:C39"/>
    <mergeCell ref="I39:K39"/>
    <mergeCell ref="B40:C40"/>
    <mergeCell ref="I40:K40"/>
    <mergeCell ref="I30:K30"/>
    <mergeCell ref="I33:K33"/>
    <mergeCell ref="B34:C34"/>
    <mergeCell ref="I34:K34"/>
    <mergeCell ref="B36:C36"/>
    <mergeCell ref="B32:C32"/>
    <mergeCell ref="I32:K32"/>
    <mergeCell ref="J1:K1"/>
    <mergeCell ref="I23:K23"/>
    <mergeCell ref="I24:K24"/>
    <mergeCell ref="I25:K25"/>
    <mergeCell ref="I26:K26"/>
    <mergeCell ref="B12:K12"/>
    <mergeCell ref="B13:K13"/>
    <mergeCell ref="B14:K14"/>
    <mergeCell ref="J2:K2"/>
    <mergeCell ref="A4:K4"/>
    <mergeCell ref="I5:K5"/>
    <mergeCell ref="B7:C7"/>
    <mergeCell ref="E7:K7"/>
    <mergeCell ref="B8:K8"/>
    <mergeCell ref="B9:K9"/>
    <mergeCell ref="A6:K6"/>
  </mergeCells>
  <hyperlinks>
    <hyperlink ref="D17" r:id="rId1" display="consultantplus://offline/ref=07538A30E3E05E731B37536659CCCB8DD88643A148FB36D2E20DEC105209AD657F8D8E1E4576552081469C630B0C57F5035A1D9245T6y0J"/>
  </hyperlinks>
  <pageMargins left="1.1811023622047245" right="0.39370078740157483" top="0.78740157480314965" bottom="0.78740157480314965" header="0.31496062992125984" footer="0.31496062992125984"/>
  <pageSetup paperSize="9" scale="52" fitToHeight="3" orientation="landscape" horizontalDpi="180" verticalDpi="180" r:id="rId2"/>
  <headerFooter differentOddEven="1">
    <oddHeader>&amp;C2</oddHeader>
    <evenHeader>&amp;C&amp;"Times New Roman,обычный"3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view="pageLayout" topLeftCell="C1" zoomScale="70" zoomScaleNormal="70" zoomScalePageLayoutView="70" workbookViewId="0">
      <selection activeCell="O3" sqref="O3:Q3"/>
    </sheetView>
  </sheetViews>
  <sheetFormatPr defaultColWidth="9.140625" defaultRowHeight="15" x14ac:dyDescent="0.25"/>
  <cols>
    <col min="1" max="1" width="14.42578125" style="35" customWidth="1"/>
    <col min="2" max="2" width="46.42578125" style="35" customWidth="1"/>
    <col min="3" max="3" width="25.140625" style="35" customWidth="1"/>
    <col min="4" max="4" width="23.28515625" style="35" customWidth="1"/>
    <col min="5" max="5" width="16.5703125" style="35" customWidth="1"/>
    <col min="6" max="7" width="16.28515625" style="35" customWidth="1"/>
    <col min="8" max="8" width="16.28515625" style="11" customWidth="1"/>
    <col min="9" max="17" width="16.28515625" style="35" customWidth="1"/>
    <col min="18" max="16384" width="9.140625" style="35"/>
  </cols>
  <sheetData>
    <row r="1" spans="1:18" ht="15.75" x14ac:dyDescent="0.25">
      <c r="P1" s="81" t="s">
        <v>65</v>
      </c>
      <c r="Q1" s="81"/>
    </row>
    <row r="2" spans="1:18" ht="15.75" x14ac:dyDescent="0.25">
      <c r="O2" s="81" t="s">
        <v>73</v>
      </c>
      <c r="P2" s="81"/>
      <c r="Q2" s="81"/>
    </row>
    <row r="3" spans="1:18" ht="15.75" x14ac:dyDescent="0.25">
      <c r="M3" s="53"/>
      <c r="N3" s="53"/>
      <c r="O3" s="81" t="s">
        <v>78</v>
      </c>
      <c r="P3" s="81"/>
      <c r="Q3" s="81"/>
      <c r="R3" s="53"/>
    </row>
    <row r="4" spans="1:18" s="5" customFormat="1" ht="39" customHeight="1" x14ac:dyDescent="0.25">
      <c r="A4" s="3"/>
      <c r="B4" s="3"/>
      <c r="C4" s="3"/>
      <c r="D4" s="3"/>
      <c r="E4" s="3"/>
      <c r="F4" s="3"/>
      <c r="G4" s="3"/>
      <c r="H4" s="4"/>
      <c r="I4" s="3"/>
      <c r="J4" s="3"/>
      <c r="K4" s="3"/>
      <c r="L4" s="3"/>
      <c r="M4" s="6"/>
      <c r="N4" s="26"/>
      <c r="O4" s="26"/>
      <c r="P4" s="166" t="s">
        <v>28</v>
      </c>
      <c r="Q4" s="166"/>
    </row>
    <row r="5" spans="1:18" s="5" customFormat="1" ht="27.75" customHeight="1" x14ac:dyDescent="0.25">
      <c r="A5" s="147" t="s">
        <v>29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</row>
    <row r="6" spans="1:18" s="5" customFormat="1" ht="59.25" customHeight="1" x14ac:dyDescent="0.25">
      <c r="A6" s="161" t="s">
        <v>40</v>
      </c>
      <c r="B6" s="161" t="s">
        <v>41</v>
      </c>
      <c r="C6" s="161" t="s">
        <v>26</v>
      </c>
      <c r="D6" s="161" t="s">
        <v>15</v>
      </c>
      <c r="E6" s="161" t="s">
        <v>30</v>
      </c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</row>
    <row r="7" spans="1:18" s="5" customFormat="1" ht="15.75" x14ac:dyDescent="0.25">
      <c r="A7" s="161"/>
      <c r="B7" s="161"/>
      <c r="C7" s="161"/>
      <c r="D7" s="161"/>
      <c r="E7" s="162" t="s">
        <v>16</v>
      </c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</row>
    <row r="8" spans="1:18" s="5" customFormat="1" ht="24" customHeight="1" x14ac:dyDescent="0.25">
      <c r="A8" s="161"/>
      <c r="B8" s="161"/>
      <c r="C8" s="161"/>
      <c r="D8" s="161"/>
      <c r="E8" s="162"/>
      <c r="F8" s="28">
        <v>2019</v>
      </c>
      <c r="G8" s="28">
        <v>2020</v>
      </c>
      <c r="H8" s="28">
        <v>2021</v>
      </c>
      <c r="I8" s="28">
        <v>2022</v>
      </c>
      <c r="J8" s="28">
        <v>2023</v>
      </c>
      <c r="K8" s="28">
        <v>2024</v>
      </c>
      <c r="L8" s="28">
        <v>2025</v>
      </c>
      <c r="M8" s="28">
        <v>2026</v>
      </c>
      <c r="N8" s="28">
        <v>2027</v>
      </c>
      <c r="O8" s="28">
        <v>2028</v>
      </c>
      <c r="P8" s="28">
        <v>2029</v>
      </c>
      <c r="Q8" s="28">
        <v>2030</v>
      </c>
    </row>
    <row r="9" spans="1:18" s="5" customFormat="1" ht="24" customHeight="1" x14ac:dyDescent="0.3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8">
        <v>7</v>
      </c>
      <c r="H9" s="7">
        <v>8</v>
      </c>
      <c r="I9" s="28">
        <v>9</v>
      </c>
      <c r="J9" s="28">
        <v>10</v>
      </c>
      <c r="K9" s="28">
        <v>11</v>
      </c>
      <c r="L9" s="28">
        <v>12</v>
      </c>
      <c r="M9" s="28">
        <v>13</v>
      </c>
      <c r="N9" s="28">
        <v>14</v>
      </c>
      <c r="O9" s="28">
        <v>15</v>
      </c>
      <c r="P9" s="28">
        <v>16</v>
      </c>
      <c r="Q9" s="28">
        <v>17</v>
      </c>
    </row>
    <row r="10" spans="1:18" s="5" customFormat="1" ht="24" customHeight="1" x14ac:dyDescent="0.25">
      <c r="A10" s="163" t="s">
        <v>58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5"/>
    </row>
    <row r="11" spans="1:18" s="34" customFormat="1" ht="15.75" x14ac:dyDescent="0.25">
      <c r="A11" s="148" t="s">
        <v>60</v>
      </c>
      <c r="B11" s="141" t="s">
        <v>51</v>
      </c>
      <c r="C11" s="151" t="s">
        <v>66</v>
      </c>
      <c r="D11" s="32" t="s">
        <v>25</v>
      </c>
      <c r="E11" s="33">
        <f>F11+G11+H11+I11+J11+K11+L11+Q11+M11+N11+O11+P11</f>
        <v>2250793.7999999998</v>
      </c>
      <c r="F11" s="33">
        <v>203302.8</v>
      </c>
      <c r="G11" s="33">
        <v>63000</v>
      </c>
      <c r="H11" s="33">
        <v>563000</v>
      </c>
      <c r="I11" s="33">
        <v>350000</v>
      </c>
      <c r="J11" s="33">
        <v>605000</v>
      </c>
      <c r="K11" s="33">
        <v>159194</v>
      </c>
      <c r="L11" s="33">
        <v>155426</v>
      </c>
      <c r="M11" s="33">
        <v>151871</v>
      </c>
      <c r="N11" s="33">
        <v>0</v>
      </c>
      <c r="O11" s="33">
        <v>0</v>
      </c>
      <c r="P11" s="33">
        <v>0</v>
      </c>
      <c r="Q11" s="33">
        <v>0</v>
      </c>
    </row>
    <row r="12" spans="1:18" s="34" customFormat="1" ht="15.75" x14ac:dyDescent="0.25">
      <c r="A12" s="149"/>
      <c r="B12" s="142"/>
      <c r="C12" s="152"/>
      <c r="D12" s="32" t="s">
        <v>17</v>
      </c>
      <c r="E12" s="33">
        <f t="shared" ref="E12:E15" si="0">F12+G12+H12+I12+J12+K12+L12+Q12+M12+N12+O12+P12</f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</row>
    <row r="13" spans="1:18" s="34" customFormat="1" ht="31.5" x14ac:dyDescent="0.25">
      <c r="A13" s="149"/>
      <c r="B13" s="142"/>
      <c r="C13" s="152"/>
      <c r="D13" s="32" t="s">
        <v>18</v>
      </c>
      <c r="E13" s="33">
        <f t="shared" si="0"/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</row>
    <row r="14" spans="1:18" s="34" customFormat="1" ht="15.75" x14ac:dyDescent="0.25">
      <c r="A14" s="149"/>
      <c r="B14" s="142"/>
      <c r="C14" s="152"/>
      <c r="D14" s="32" t="s">
        <v>19</v>
      </c>
      <c r="E14" s="33">
        <f t="shared" si="0"/>
        <v>2250793.7999999998</v>
      </c>
      <c r="F14" s="33">
        <v>203302.8</v>
      </c>
      <c r="G14" s="33">
        <v>63000</v>
      </c>
      <c r="H14" s="33">
        <v>563000</v>
      </c>
      <c r="I14" s="33">
        <v>350000</v>
      </c>
      <c r="J14" s="33">
        <v>605000</v>
      </c>
      <c r="K14" s="33">
        <v>159194</v>
      </c>
      <c r="L14" s="33">
        <v>155426</v>
      </c>
      <c r="M14" s="33">
        <v>151871</v>
      </c>
      <c r="N14" s="33">
        <v>0</v>
      </c>
      <c r="O14" s="33">
        <v>0</v>
      </c>
      <c r="P14" s="33">
        <v>0</v>
      </c>
      <c r="Q14" s="33">
        <v>0</v>
      </c>
    </row>
    <row r="15" spans="1:18" s="34" customFormat="1" ht="83.1" customHeight="1" x14ac:dyDescent="0.25">
      <c r="A15" s="150"/>
      <c r="B15" s="143"/>
      <c r="C15" s="153"/>
      <c r="D15" s="32" t="s">
        <v>20</v>
      </c>
      <c r="E15" s="33">
        <f t="shared" si="0"/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</row>
    <row r="16" spans="1:18" s="34" customFormat="1" ht="15.75" x14ac:dyDescent="0.25">
      <c r="A16" s="138"/>
      <c r="B16" s="141" t="s">
        <v>55</v>
      </c>
      <c r="C16" s="144"/>
      <c r="D16" s="32" t="s">
        <v>25</v>
      </c>
      <c r="E16" s="33">
        <f>F16+G16+H16+I16+J16+K16+L16+Q16+M16+N16+O16+P16</f>
        <v>2250793.7999999998</v>
      </c>
      <c r="F16" s="33">
        <v>203302.8</v>
      </c>
      <c r="G16" s="33">
        <v>63000</v>
      </c>
      <c r="H16" s="33">
        <v>563000</v>
      </c>
      <c r="I16" s="33">
        <v>350000</v>
      </c>
      <c r="J16" s="33">
        <v>605000</v>
      </c>
      <c r="K16" s="33">
        <v>159194</v>
      </c>
      <c r="L16" s="33">
        <v>155426</v>
      </c>
      <c r="M16" s="33">
        <v>151871</v>
      </c>
      <c r="N16" s="33">
        <v>0</v>
      </c>
      <c r="O16" s="33">
        <v>0</v>
      </c>
      <c r="P16" s="33">
        <v>0</v>
      </c>
      <c r="Q16" s="33">
        <v>0</v>
      </c>
    </row>
    <row r="17" spans="1:17" s="34" customFormat="1" ht="15.75" x14ac:dyDescent="0.25">
      <c r="A17" s="139"/>
      <c r="B17" s="142"/>
      <c r="C17" s="145"/>
      <c r="D17" s="32" t="s">
        <v>17</v>
      </c>
      <c r="E17" s="33">
        <f t="shared" ref="E17:E20" si="1">F17+G17+H17+I17+J17+K17+L17+Q17+M17+N17+O17+P17</f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</row>
    <row r="18" spans="1:17" s="34" customFormat="1" ht="31.5" x14ac:dyDescent="0.25">
      <c r="A18" s="139"/>
      <c r="B18" s="142"/>
      <c r="C18" s="145"/>
      <c r="D18" s="32" t="s">
        <v>18</v>
      </c>
      <c r="E18" s="46">
        <f t="shared" si="1"/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</row>
    <row r="19" spans="1:17" s="34" customFormat="1" ht="15.75" x14ac:dyDescent="0.25">
      <c r="A19" s="139"/>
      <c r="B19" s="142"/>
      <c r="C19" s="145"/>
      <c r="D19" s="32" t="s">
        <v>19</v>
      </c>
      <c r="E19" s="33">
        <f t="shared" si="1"/>
        <v>2250793.7999999998</v>
      </c>
      <c r="F19" s="33">
        <v>203302.8</v>
      </c>
      <c r="G19" s="33">
        <v>63000</v>
      </c>
      <c r="H19" s="33">
        <v>563000</v>
      </c>
      <c r="I19" s="33">
        <v>350000</v>
      </c>
      <c r="J19" s="33">
        <v>605000</v>
      </c>
      <c r="K19" s="33">
        <v>159194</v>
      </c>
      <c r="L19" s="33">
        <v>155426</v>
      </c>
      <c r="M19" s="33">
        <v>151871</v>
      </c>
      <c r="N19" s="33">
        <v>0</v>
      </c>
      <c r="O19" s="33">
        <v>0</v>
      </c>
      <c r="P19" s="33">
        <v>0</v>
      </c>
      <c r="Q19" s="33">
        <v>0</v>
      </c>
    </row>
    <row r="20" spans="1:17" s="34" customFormat="1" ht="51.6" customHeight="1" x14ac:dyDescent="0.25">
      <c r="A20" s="140"/>
      <c r="B20" s="143"/>
      <c r="C20" s="146"/>
      <c r="D20" s="32" t="s">
        <v>20</v>
      </c>
      <c r="E20" s="33">
        <f t="shared" si="1"/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</row>
    <row r="21" spans="1:17" s="34" customFormat="1" ht="51.6" customHeight="1" x14ac:dyDescent="0.25">
      <c r="A21" s="169" t="s">
        <v>59</v>
      </c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1"/>
    </row>
    <row r="22" spans="1:17" s="34" customFormat="1" ht="15.75" x14ac:dyDescent="0.25">
      <c r="A22" s="148" t="s">
        <v>27</v>
      </c>
      <c r="B22" s="141" t="s">
        <v>50</v>
      </c>
      <c r="C22" s="144" t="s">
        <v>62</v>
      </c>
      <c r="D22" s="32" t="s">
        <v>25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</row>
    <row r="23" spans="1:17" s="34" customFormat="1" ht="15.75" x14ac:dyDescent="0.25">
      <c r="A23" s="149"/>
      <c r="B23" s="142"/>
      <c r="C23" s="145"/>
      <c r="D23" s="32" t="s">
        <v>17</v>
      </c>
      <c r="E23" s="33">
        <f t="shared" ref="E23:E26" si="2">F23+G23+H23+I23+J23+K23+L23+Q23+M23+N23+O23+P23</f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</row>
    <row r="24" spans="1:17" s="34" customFormat="1" ht="31.5" x14ac:dyDescent="0.25">
      <c r="A24" s="149"/>
      <c r="B24" s="142"/>
      <c r="C24" s="145"/>
      <c r="D24" s="32" t="s">
        <v>18</v>
      </c>
      <c r="E24" s="33">
        <f t="shared" si="2"/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</row>
    <row r="25" spans="1:17" s="34" customFormat="1" ht="15.75" x14ac:dyDescent="0.25">
      <c r="A25" s="149"/>
      <c r="B25" s="142"/>
      <c r="C25" s="145"/>
      <c r="D25" s="32" t="s">
        <v>19</v>
      </c>
      <c r="E25" s="33">
        <f t="shared" si="2"/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</row>
    <row r="26" spans="1:17" s="34" customFormat="1" ht="51.6" customHeight="1" x14ac:dyDescent="0.25">
      <c r="A26" s="150"/>
      <c r="B26" s="143"/>
      <c r="C26" s="146"/>
      <c r="D26" s="32" t="s">
        <v>20</v>
      </c>
      <c r="E26" s="33">
        <f t="shared" si="2"/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</row>
    <row r="27" spans="1:17" s="34" customFormat="1" ht="15.75" x14ac:dyDescent="0.25">
      <c r="A27" s="138"/>
      <c r="B27" s="141" t="s">
        <v>56</v>
      </c>
      <c r="C27" s="144"/>
      <c r="D27" s="32" t="s">
        <v>25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</row>
    <row r="28" spans="1:17" s="34" customFormat="1" ht="15.75" x14ac:dyDescent="0.25">
      <c r="A28" s="139"/>
      <c r="B28" s="142"/>
      <c r="C28" s="145"/>
      <c r="D28" s="32" t="s">
        <v>17</v>
      </c>
      <c r="E28" s="33">
        <f t="shared" ref="E28:E31" si="3">F28+G28+H28+I28+J28+K28+L28+Q28+M28+N28+O28+P28</f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</row>
    <row r="29" spans="1:17" s="34" customFormat="1" ht="31.5" x14ac:dyDescent="0.25">
      <c r="A29" s="139"/>
      <c r="B29" s="142"/>
      <c r="C29" s="145"/>
      <c r="D29" s="32" t="s">
        <v>18</v>
      </c>
      <c r="E29" s="33">
        <f t="shared" si="3"/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</row>
    <row r="30" spans="1:17" s="34" customFormat="1" ht="15.75" x14ac:dyDescent="0.25">
      <c r="A30" s="139"/>
      <c r="B30" s="142"/>
      <c r="C30" s="145"/>
      <c r="D30" s="32" t="s">
        <v>19</v>
      </c>
      <c r="E30" s="33">
        <f t="shared" si="3"/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</row>
    <row r="31" spans="1:17" s="34" customFormat="1" ht="51.6" customHeight="1" x14ac:dyDescent="0.25">
      <c r="A31" s="140"/>
      <c r="B31" s="143"/>
      <c r="C31" s="146"/>
      <c r="D31" s="32" t="s">
        <v>20</v>
      </c>
      <c r="E31" s="33">
        <f t="shared" si="3"/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</row>
    <row r="32" spans="1:17" s="5" customFormat="1" ht="15.75" x14ac:dyDescent="0.25">
      <c r="A32" s="157" t="s">
        <v>31</v>
      </c>
      <c r="B32" s="158"/>
      <c r="C32" s="154"/>
      <c r="D32" s="8" t="s">
        <v>25</v>
      </c>
      <c r="E32" s="36">
        <f>E33+E34+E35+E36</f>
        <v>2250793.7999999998</v>
      </c>
      <c r="F32" s="36">
        <v>203302.8</v>
      </c>
      <c r="G32" s="36">
        <v>63000</v>
      </c>
      <c r="H32" s="37">
        <v>563000</v>
      </c>
      <c r="I32" s="36">
        <v>350000</v>
      </c>
      <c r="J32" s="36">
        <v>605000</v>
      </c>
      <c r="K32" s="36">
        <v>159194</v>
      </c>
      <c r="L32" s="36">
        <v>155426</v>
      </c>
      <c r="M32" s="36">
        <f>M33+M34+M35+M36</f>
        <v>151871</v>
      </c>
      <c r="N32" s="36">
        <f t="shared" ref="N32:Q32" si="4">N33+N34+N35+N36</f>
        <v>0</v>
      </c>
      <c r="O32" s="36">
        <f t="shared" si="4"/>
        <v>0</v>
      </c>
      <c r="P32" s="36">
        <f t="shared" si="4"/>
        <v>0</v>
      </c>
      <c r="Q32" s="36">
        <f t="shared" si="4"/>
        <v>0</v>
      </c>
    </row>
    <row r="33" spans="1:17" s="5" customFormat="1" ht="15.75" x14ac:dyDescent="0.25">
      <c r="A33" s="159"/>
      <c r="B33" s="160"/>
      <c r="C33" s="155"/>
      <c r="D33" s="9" t="s">
        <v>17</v>
      </c>
      <c r="E33" s="36">
        <f>F33+G33+H33+I33+J33+K33+L33+M33+N33+O33+P33+Q33</f>
        <v>0</v>
      </c>
      <c r="F33" s="36">
        <f>F28</f>
        <v>0</v>
      </c>
      <c r="G33" s="36">
        <f t="shared" ref="G33:Q33" si="5">G28</f>
        <v>0</v>
      </c>
      <c r="H33" s="36">
        <f t="shared" si="5"/>
        <v>0</v>
      </c>
      <c r="I33" s="36">
        <f t="shared" si="5"/>
        <v>0</v>
      </c>
      <c r="J33" s="36">
        <f t="shared" si="5"/>
        <v>0</v>
      </c>
      <c r="K33" s="36">
        <f t="shared" si="5"/>
        <v>0</v>
      </c>
      <c r="L33" s="36">
        <f t="shared" si="5"/>
        <v>0</v>
      </c>
      <c r="M33" s="36">
        <f t="shared" si="5"/>
        <v>0</v>
      </c>
      <c r="N33" s="36">
        <f t="shared" si="5"/>
        <v>0</v>
      </c>
      <c r="O33" s="36">
        <f t="shared" si="5"/>
        <v>0</v>
      </c>
      <c r="P33" s="36">
        <f t="shared" si="5"/>
        <v>0</v>
      </c>
      <c r="Q33" s="36">
        <f t="shared" si="5"/>
        <v>0</v>
      </c>
    </row>
    <row r="34" spans="1:17" s="5" customFormat="1" ht="32.25" customHeight="1" x14ac:dyDescent="0.25">
      <c r="A34" s="159"/>
      <c r="B34" s="160"/>
      <c r="C34" s="155"/>
      <c r="D34" s="9" t="s">
        <v>18</v>
      </c>
      <c r="E34" s="36">
        <f>F34+G34+H34+I34+J34+K34+L34+M34+N34+O34+P34+Q34</f>
        <v>0</v>
      </c>
      <c r="F34" s="36">
        <f t="shared" ref="F34:Q36" si="6">F29</f>
        <v>0</v>
      </c>
      <c r="G34" s="36">
        <f t="shared" si="6"/>
        <v>0</v>
      </c>
      <c r="H34" s="36">
        <f t="shared" si="6"/>
        <v>0</v>
      </c>
      <c r="I34" s="36">
        <f t="shared" si="6"/>
        <v>0</v>
      </c>
      <c r="J34" s="36">
        <f t="shared" si="6"/>
        <v>0</v>
      </c>
      <c r="K34" s="36">
        <f t="shared" si="6"/>
        <v>0</v>
      </c>
      <c r="L34" s="36">
        <f t="shared" si="6"/>
        <v>0</v>
      </c>
      <c r="M34" s="36">
        <f t="shared" si="6"/>
        <v>0</v>
      </c>
      <c r="N34" s="36">
        <f t="shared" si="6"/>
        <v>0</v>
      </c>
      <c r="O34" s="36">
        <f t="shared" si="6"/>
        <v>0</v>
      </c>
      <c r="P34" s="36">
        <f t="shared" si="6"/>
        <v>0</v>
      </c>
      <c r="Q34" s="36">
        <f t="shared" si="6"/>
        <v>0</v>
      </c>
    </row>
    <row r="35" spans="1:17" s="5" customFormat="1" ht="15.75" x14ac:dyDescent="0.25">
      <c r="A35" s="159"/>
      <c r="B35" s="160"/>
      <c r="C35" s="155"/>
      <c r="D35" s="9" t="s">
        <v>19</v>
      </c>
      <c r="E35" s="36">
        <f>F35+G35+H35+I35+J35+K35+L35+M35+N35+O35+P35+Q35</f>
        <v>2250793.7999999998</v>
      </c>
      <c r="F35" s="36">
        <v>203302.8</v>
      </c>
      <c r="G35" s="36">
        <v>63000</v>
      </c>
      <c r="H35" s="36">
        <v>563000</v>
      </c>
      <c r="I35" s="36">
        <v>350000</v>
      </c>
      <c r="J35" s="36">
        <v>605000</v>
      </c>
      <c r="K35" s="36">
        <v>159194</v>
      </c>
      <c r="L35" s="36">
        <v>155426</v>
      </c>
      <c r="M35" s="36">
        <v>151871</v>
      </c>
      <c r="N35" s="36">
        <f t="shared" si="6"/>
        <v>0</v>
      </c>
      <c r="O35" s="36">
        <f t="shared" si="6"/>
        <v>0</v>
      </c>
      <c r="P35" s="36">
        <f t="shared" si="6"/>
        <v>0</v>
      </c>
      <c r="Q35" s="36">
        <f t="shared" si="6"/>
        <v>0</v>
      </c>
    </row>
    <row r="36" spans="1:17" s="5" customFormat="1" ht="32.25" customHeight="1" x14ac:dyDescent="0.25">
      <c r="A36" s="133"/>
      <c r="B36" s="134"/>
      <c r="C36" s="156"/>
      <c r="D36" s="9" t="s">
        <v>20</v>
      </c>
      <c r="E36" s="36">
        <f>F36+G36+H36+I36+J36+K36+L36+M36+N36+O36+P36+Q36</f>
        <v>0</v>
      </c>
      <c r="F36" s="36">
        <f t="shared" si="6"/>
        <v>0</v>
      </c>
      <c r="G36" s="36">
        <f t="shared" si="6"/>
        <v>0</v>
      </c>
      <c r="H36" s="36">
        <f t="shared" si="6"/>
        <v>0</v>
      </c>
      <c r="I36" s="36">
        <f t="shared" si="6"/>
        <v>0</v>
      </c>
      <c r="J36" s="36">
        <f t="shared" si="6"/>
        <v>0</v>
      </c>
      <c r="K36" s="36">
        <f t="shared" si="6"/>
        <v>0</v>
      </c>
      <c r="L36" s="36">
        <f t="shared" si="6"/>
        <v>0</v>
      </c>
      <c r="M36" s="36">
        <f t="shared" si="6"/>
        <v>0</v>
      </c>
      <c r="N36" s="36">
        <f t="shared" si="6"/>
        <v>0</v>
      </c>
      <c r="O36" s="36">
        <f t="shared" si="6"/>
        <v>0</v>
      </c>
      <c r="P36" s="36">
        <f t="shared" si="6"/>
        <v>0</v>
      </c>
      <c r="Q36" s="36">
        <f t="shared" si="6"/>
        <v>0</v>
      </c>
    </row>
    <row r="37" spans="1:17" s="5" customFormat="1" ht="15.75" x14ac:dyDescent="0.25">
      <c r="A37" s="157" t="s">
        <v>32</v>
      </c>
      <c r="B37" s="158"/>
      <c r="C37" s="154"/>
      <c r="D37" s="8" t="s">
        <v>25</v>
      </c>
      <c r="E37" s="36">
        <f>E38+E39+E40+E41</f>
        <v>0</v>
      </c>
      <c r="F37" s="36">
        <f t="shared" ref="F37:Q37" si="7">F38+F39+F40+F41</f>
        <v>0</v>
      </c>
      <c r="G37" s="36">
        <f t="shared" si="7"/>
        <v>0</v>
      </c>
      <c r="H37" s="37">
        <f t="shared" si="7"/>
        <v>0</v>
      </c>
      <c r="I37" s="36">
        <f t="shared" si="7"/>
        <v>0</v>
      </c>
      <c r="J37" s="36">
        <f t="shared" si="7"/>
        <v>0</v>
      </c>
      <c r="K37" s="36">
        <f t="shared" si="7"/>
        <v>0</v>
      </c>
      <c r="L37" s="36">
        <f t="shared" si="7"/>
        <v>0</v>
      </c>
      <c r="M37" s="36">
        <f t="shared" si="7"/>
        <v>0</v>
      </c>
      <c r="N37" s="36">
        <f t="shared" si="7"/>
        <v>0</v>
      </c>
      <c r="O37" s="36">
        <f t="shared" si="7"/>
        <v>0</v>
      </c>
      <c r="P37" s="36">
        <f t="shared" si="7"/>
        <v>0</v>
      </c>
      <c r="Q37" s="36">
        <f t="shared" si="7"/>
        <v>0</v>
      </c>
    </row>
    <row r="38" spans="1:17" s="5" customFormat="1" ht="15.75" x14ac:dyDescent="0.25">
      <c r="A38" s="159"/>
      <c r="B38" s="160"/>
      <c r="C38" s="155"/>
      <c r="D38" s="9" t="s">
        <v>17</v>
      </c>
      <c r="E38" s="36">
        <f>SUM(F38:Q38)</f>
        <v>0</v>
      </c>
      <c r="F38" s="36">
        <v>0</v>
      </c>
      <c r="G38" s="36">
        <v>0</v>
      </c>
      <c r="H38" s="37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</row>
    <row r="39" spans="1:17" s="5" customFormat="1" ht="32.25" customHeight="1" x14ac:dyDescent="0.25">
      <c r="A39" s="159"/>
      <c r="B39" s="160"/>
      <c r="C39" s="155"/>
      <c r="D39" s="9" t="s">
        <v>18</v>
      </c>
      <c r="E39" s="36">
        <f t="shared" ref="E39:E41" si="8">SUM(F39:Q39)</f>
        <v>0</v>
      </c>
      <c r="F39" s="36">
        <v>0</v>
      </c>
      <c r="G39" s="36">
        <v>0</v>
      </c>
      <c r="H39" s="37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</row>
    <row r="40" spans="1:17" s="5" customFormat="1" ht="15.75" x14ac:dyDescent="0.25">
      <c r="A40" s="159"/>
      <c r="B40" s="160"/>
      <c r="C40" s="155"/>
      <c r="D40" s="9" t="s">
        <v>19</v>
      </c>
      <c r="E40" s="36">
        <f t="shared" si="8"/>
        <v>0</v>
      </c>
      <c r="F40" s="36">
        <v>0</v>
      </c>
      <c r="G40" s="36">
        <v>0</v>
      </c>
      <c r="H40" s="37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</row>
    <row r="41" spans="1:17" s="5" customFormat="1" ht="32.25" customHeight="1" x14ac:dyDescent="0.25">
      <c r="A41" s="133"/>
      <c r="B41" s="134"/>
      <c r="C41" s="156"/>
      <c r="D41" s="9" t="s">
        <v>20</v>
      </c>
      <c r="E41" s="36">
        <f t="shared" si="8"/>
        <v>0</v>
      </c>
      <c r="F41" s="36">
        <v>0</v>
      </c>
      <c r="G41" s="36">
        <v>0</v>
      </c>
      <c r="H41" s="37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</row>
    <row r="42" spans="1:17" s="5" customFormat="1" ht="15.75" x14ac:dyDescent="0.25">
      <c r="A42" s="157" t="s">
        <v>33</v>
      </c>
      <c r="B42" s="158"/>
      <c r="C42" s="154"/>
      <c r="D42" s="8" t="s">
        <v>25</v>
      </c>
      <c r="E42" s="36">
        <f>E43+E44+E45+E46</f>
        <v>2250793.7999999998</v>
      </c>
      <c r="F42" s="38">
        <v>203302.8</v>
      </c>
      <c r="G42" s="38">
        <v>63000</v>
      </c>
      <c r="H42" s="39">
        <v>563000</v>
      </c>
      <c r="I42" s="38">
        <v>350000</v>
      </c>
      <c r="J42" s="38">
        <v>605000</v>
      </c>
      <c r="K42" s="38">
        <v>159194</v>
      </c>
      <c r="L42" s="38">
        <v>155426</v>
      </c>
      <c r="M42" s="38">
        <f t="shared" ref="M42:Q42" si="9">M43+M44+M45+M46</f>
        <v>151871</v>
      </c>
      <c r="N42" s="38">
        <f t="shared" si="9"/>
        <v>0</v>
      </c>
      <c r="O42" s="38">
        <f t="shared" si="9"/>
        <v>0</v>
      </c>
      <c r="P42" s="38">
        <f t="shared" si="9"/>
        <v>0</v>
      </c>
      <c r="Q42" s="38">
        <f t="shared" si="9"/>
        <v>0</v>
      </c>
    </row>
    <row r="43" spans="1:17" s="5" customFormat="1" ht="15.75" x14ac:dyDescent="0.25">
      <c r="A43" s="159"/>
      <c r="B43" s="160"/>
      <c r="C43" s="155"/>
      <c r="D43" s="9" t="s">
        <v>17</v>
      </c>
      <c r="E43" s="36">
        <f>SUM(F43:Q43)</f>
        <v>0</v>
      </c>
      <c r="F43" s="38">
        <f>F33</f>
        <v>0</v>
      </c>
      <c r="G43" s="38">
        <f t="shared" ref="G43:Q43" si="10">G33</f>
        <v>0</v>
      </c>
      <c r="H43" s="38">
        <f t="shared" si="10"/>
        <v>0</v>
      </c>
      <c r="I43" s="38">
        <f t="shared" si="10"/>
        <v>0</v>
      </c>
      <c r="J43" s="38">
        <f t="shared" si="10"/>
        <v>0</v>
      </c>
      <c r="K43" s="38">
        <f t="shared" si="10"/>
        <v>0</v>
      </c>
      <c r="L43" s="38">
        <f t="shared" si="10"/>
        <v>0</v>
      </c>
      <c r="M43" s="38">
        <f t="shared" si="10"/>
        <v>0</v>
      </c>
      <c r="N43" s="38">
        <f t="shared" si="10"/>
        <v>0</v>
      </c>
      <c r="O43" s="38">
        <f t="shared" si="10"/>
        <v>0</v>
      </c>
      <c r="P43" s="38">
        <f t="shared" si="10"/>
        <v>0</v>
      </c>
      <c r="Q43" s="38">
        <f t="shared" si="10"/>
        <v>0</v>
      </c>
    </row>
    <row r="44" spans="1:17" s="5" customFormat="1" ht="32.25" customHeight="1" x14ac:dyDescent="0.25">
      <c r="A44" s="159"/>
      <c r="B44" s="160"/>
      <c r="C44" s="155"/>
      <c r="D44" s="9" t="s">
        <v>18</v>
      </c>
      <c r="E44" s="36">
        <f t="shared" ref="E44:E46" si="11">SUM(F44:Q44)</f>
        <v>0</v>
      </c>
      <c r="F44" s="38">
        <f t="shared" ref="F44:Q46" si="12">F34</f>
        <v>0</v>
      </c>
      <c r="G44" s="38">
        <f t="shared" si="12"/>
        <v>0</v>
      </c>
      <c r="H44" s="38">
        <f t="shared" si="12"/>
        <v>0</v>
      </c>
      <c r="I44" s="38">
        <f t="shared" si="12"/>
        <v>0</v>
      </c>
      <c r="J44" s="38">
        <f t="shared" si="12"/>
        <v>0</v>
      </c>
      <c r="K44" s="38">
        <f t="shared" si="12"/>
        <v>0</v>
      </c>
      <c r="L44" s="38">
        <f t="shared" si="12"/>
        <v>0</v>
      </c>
      <c r="M44" s="38">
        <f t="shared" si="12"/>
        <v>0</v>
      </c>
      <c r="N44" s="38">
        <f t="shared" si="12"/>
        <v>0</v>
      </c>
      <c r="O44" s="38">
        <f t="shared" si="12"/>
        <v>0</v>
      </c>
      <c r="P44" s="38">
        <f t="shared" si="12"/>
        <v>0</v>
      </c>
      <c r="Q44" s="38">
        <f t="shared" si="12"/>
        <v>0</v>
      </c>
    </row>
    <row r="45" spans="1:17" s="5" customFormat="1" ht="15.75" x14ac:dyDescent="0.25">
      <c r="A45" s="159"/>
      <c r="B45" s="160"/>
      <c r="C45" s="155"/>
      <c r="D45" s="9" t="s">
        <v>19</v>
      </c>
      <c r="E45" s="36">
        <f t="shared" si="11"/>
        <v>2250793.7999999998</v>
      </c>
      <c r="F45" s="38">
        <v>203302.8</v>
      </c>
      <c r="G45" s="38">
        <v>63000</v>
      </c>
      <c r="H45" s="38">
        <v>563000</v>
      </c>
      <c r="I45" s="38">
        <v>350000</v>
      </c>
      <c r="J45" s="38">
        <v>605000</v>
      </c>
      <c r="K45" s="38">
        <v>159194</v>
      </c>
      <c r="L45" s="38">
        <f t="shared" si="12"/>
        <v>155426</v>
      </c>
      <c r="M45" s="38">
        <f t="shared" si="12"/>
        <v>151871</v>
      </c>
      <c r="N45" s="38">
        <f t="shared" si="12"/>
        <v>0</v>
      </c>
      <c r="O45" s="38">
        <f t="shared" si="12"/>
        <v>0</v>
      </c>
      <c r="P45" s="38">
        <f t="shared" si="12"/>
        <v>0</v>
      </c>
      <c r="Q45" s="38">
        <f t="shared" si="12"/>
        <v>0</v>
      </c>
    </row>
    <row r="46" spans="1:17" s="5" customFormat="1" ht="32.25" customHeight="1" x14ac:dyDescent="0.25">
      <c r="A46" s="133"/>
      <c r="B46" s="134"/>
      <c r="C46" s="156"/>
      <c r="D46" s="9" t="s">
        <v>20</v>
      </c>
      <c r="E46" s="36">
        <f t="shared" si="11"/>
        <v>0</v>
      </c>
      <c r="F46" s="38">
        <f t="shared" si="12"/>
        <v>0</v>
      </c>
      <c r="G46" s="38">
        <f t="shared" si="12"/>
        <v>0</v>
      </c>
      <c r="H46" s="38">
        <f t="shared" si="12"/>
        <v>0</v>
      </c>
      <c r="I46" s="38">
        <f t="shared" si="12"/>
        <v>0</v>
      </c>
      <c r="J46" s="38">
        <f t="shared" si="12"/>
        <v>0</v>
      </c>
      <c r="K46" s="38">
        <f t="shared" si="12"/>
        <v>0</v>
      </c>
      <c r="L46" s="38">
        <f t="shared" si="12"/>
        <v>0</v>
      </c>
      <c r="M46" s="38">
        <f t="shared" si="12"/>
        <v>0</v>
      </c>
      <c r="N46" s="38">
        <f t="shared" si="12"/>
        <v>0</v>
      </c>
      <c r="O46" s="38">
        <f t="shared" si="12"/>
        <v>0</v>
      </c>
      <c r="P46" s="38">
        <f t="shared" si="12"/>
        <v>0</v>
      </c>
      <c r="Q46" s="38">
        <f t="shared" si="12"/>
        <v>0</v>
      </c>
    </row>
    <row r="47" spans="1:17" s="5" customFormat="1" ht="15.75" x14ac:dyDescent="0.25">
      <c r="A47" s="167" t="s">
        <v>34</v>
      </c>
      <c r="B47" s="168"/>
      <c r="C47" s="27"/>
      <c r="D47" s="9"/>
      <c r="E47" s="38"/>
      <c r="F47" s="38"/>
      <c r="G47" s="38"/>
      <c r="H47" s="39"/>
      <c r="I47" s="38"/>
      <c r="J47" s="38"/>
      <c r="K47" s="38"/>
      <c r="L47" s="38"/>
      <c r="M47" s="38"/>
      <c r="N47" s="38"/>
      <c r="O47" s="38"/>
      <c r="P47" s="38"/>
      <c r="Q47" s="38"/>
    </row>
    <row r="48" spans="1:17" s="5" customFormat="1" ht="15.75" x14ac:dyDescent="0.25">
      <c r="A48" s="157" t="s">
        <v>24</v>
      </c>
      <c r="B48" s="158"/>
      <c r="C48" s="135" t="s">
        <v>62</v>
      </c>
      <c r="D48" s="8" t="s">
        <v>25</v>
      </c>
      <c r="E48" s="36">
        <f>E49+E50+E51+E52</f>
        <v>466491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159194</v>
      </c>
      <c r="L48" s="48">
        <v>155426</v>
      </c>
      <c r="M48" s="48">
        <f t="shared" ref="M48:Q48" si="13">M49+M50+M51+M52</f>
        <v>151871</v>
      </c>
      <c r="N48" s="48">
        <f t="shared" si="13"/>
        <v>0</v>
      </c>
      <c r="O48" s="48">
        <f t="shared" si="13"/>
        <v>0</v>
      </c>
      <c r="P48" s="48">
        <f t="shared" si="13"/>
        <v>0</v>
      </c>
      <c r="Q48" s="38">
        <f t="shared" si="13"/>
        <v>0</v>
      </c>
    </row>
    <row r="49" spans="1:17" s="5" customFormat="1" ht="15.75" x14ac:dyDescent="0.25">
      <c r="A49" s="159"/>
      <c r="B49" s="160"/>
      <c r="C49" s="136"/>
      <c r="D49" s="9" t="s">
        <v>17</v>
      </c>
      <c r="E49" s="36">
        <f>SUM(F49:Q49)</f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38">
        <v>0</v>
      </c>
    </row>
    <row r="50" spans="1:17" s="5" customFormat="1" ht="32.25" customHeight="1" x14ac:dyDescent="0.25">
      <c r="A50" s="159"/>
      <c r="B50" s="160"/>
      <c r="C50" s="136"/>
      <c r="D50" s="9" t="s">
        <v>18</v>
      </c>
      <c r="E50" s="36">
        <f t="shared" ref="E50:E52" si="14">SUM(F50:Q50)</f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38">
        <v>0</v>
      </c>
    </row>
    <row r="51" spans="1:17" s="5" customFormat="1" ht="15.75" x14ac:dyDescent="0.25">
      <c r="A51" s="159"/>
      <c r="B51" s="160"/>
      <c r="C51" s="136"/>
      <c r="D51" s="9" t="s">
        <v>19</v>
      </c>
      <c r="E51" s="36">
        <f>F51+G51+H51+I51+J51+K51+L51+M51+N51+O51+P51+Q51</f>
        <v>466491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159194</v>
      </c>
      <c r="L51" s="48">
        <v>155426</v>
      </c>
      <c r="M51" s="48">
        <v>151871</v>
      </c>
      <c r="N51" s="48">
        <f>N35-N61</f>
        <v>0</v>
      </c>
      <c r="O51" s="48">
        <f>O35-O61</f>
        <v>0</v>
      </c>
      <c r="P51" s="48">
        <f>P35-P61</f>
        <v>0</v>
      </c>
      <c r="Q51" s="38">
        <f>Q35-Q61</f>
        <v>0</v>
      </c>
    </row>
    <row r="52" spans="1:17" s="5" customFormat="1" ht="32.25" customHeight="1" x14ac:dyDescent="0.25">
      <c r="A52" s="133"/>
      <c r="B52" s="134"/>
      <c r="C52" s="137"/>
      <c r="D52" s="9" t="s">
        <v>20</v>
      </c>
      <c r="E52" s="36">
        <f t="shared" si="14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</row>
    <row r="53" spans="1:17" s="5" customFormat="1" ht="15.6" customHeight="1" x14ac:dyDescent="0.25">
      <c r="A53" s="49"/>
      <c r="B53" s="50"/>
      <c r="C53" s="135" t="s">
        <v>72</v>
      </c>
      <c r="D53" s="9" t="s">
        <v>25</v>
      </c>
      <c r="E53" s="36">
        <f>E54+E55+E56+E57</f>
        <v>612200</v>
      </c>
      <c r="F53" s="38">
        <v>0</v>
      </c>
      <c r="G53" s="38">
        <v>63000</v>
      </c>
      <c r="H53" s="38">
        <v>0</v>
      </c>
      <c r="I53" s="38">
        <v>199200</v>
      </c>
      <c r="J53" s="38">
        <v>350000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</row>
    <row r="54" spans="1:17" s="5" customFormat="1" ht="15.75" x14ac:dyDescent="0.25">
      <c r="A54" s="49"/>
      <c r="B54" s="50"/>
      <c r="C54" s="136"/>
      <c r="D54" s="9" t="s">
        <v>17</v>
      </c>
      <c r="E54" s="36">
        <f>SUM(F54:Q54)</f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</row>
    <row r="55" spans="1:17" s="5" customFormat="1" ht="32.25" customHeight="1" x14ac:dyDescent="0.25">
      <c r="A55" s="49"/>
      <c r="B55" s="50"/>
      <c r="C55" s="136"/>
      <c r="D55" s="9" t="s">
        <v>18</v>
      </c>
      <c r="E55" s="36">
        <f t="shared" ref="E55:E57" si="15">SUM(F55:Q55)</f>
        <v>0</v>
      </c>
      <c r="F55" s="38">
        <v>0</v>
      </c>
      <c r="G55" s="38">
        <v>0</v>
      </c>
      <c r="H55" s="38" t="s">
        <v>71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</row>
    <row r="56" spans="1:17" s="5" customFormat="1" ht="15.75" x14ac:dyDescent="0.25">
      <c r="A56" s="49"/>
      <c r="B56" s="50"/>
      <c r="C56" s="136"/>
      <c r="D56" s="9" t="s">
        <v>19</v>
      </c>
      <c r="E56" s="36">
        <f t="shared" si="15"/>
        <v>612200</v>
      </c>
      <c r="F56" s="38">
        <v>0</v>
      </c>
      <c r="G56" s="38">
        <v>63000</v>
      </c>
      <c r="H56" s="38">
        <v>0</v>
      </c>
      <c r="I56" s="38">
        <v>199200</v>
      </c>
      <c r="J56" s="38">
        <v>350000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</row>
    <row r="57" spans="1:17" s="5" customFormat="1" ht="32.25" customHeight="1" x14ac:dyDescent="0.25">
      <c r="A57" s="133" t="s">
        <v>42</v>
      </c>
      <c r="B57" s="134"/>
      <c r="C57" s="137"/>
      <c r="D57" s="9" t="s">
        <v>20</v>
      </c>
      <c r="E57" s="36">
        <f t="shared" si="15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</row>
    <row r="58" spans="1:17" s="5" customFormat="1" ht="15.75" x14ac:dyDescent="0.25">
      <c r="A58" s="157" t="s">
        <v>42</v>
      </c>
      <c r="B58" s="158"/>
      <c r="C58" s="135" t="s">
        <v>70</v>
      </c>
      <c r="D58" s="8" t="s">
        <v>25</v>
      </c>
      <c r="E58" s="36">
        <f>E59+E60+E61+E62</f>
        <v>1172102.8</v>
      </c>
      <c r="F58" s="38">
        <v>203302.8</v>
      </c>
      <c r="G58" s="47">
        <v>0</v>
      </c>
      <c r="H58" s="48">
        <v>563000</v>
      </c>
      <c r="I58" s="47">
        <v>150800</v>
      </c>
      <c r="J58" s="47">
        <v>255000</v>
      </c>
      <c r="K58" s="47">
        <v>0</v>
      </c>
      <c r="L58" s="47">
        <v>0</v>
      </c>
      <c r="M58" s="47">
        <f t="shared" ref="M58:Q58" si="16">M59+M60+M61+M62</f>
        <v>0</v>
      </c>
      <c r="N58" s="47">
        <v>0</v>
      </c>
      <c r="O58" s="47">
        <f t="shared" si="16"/>
        <v>0</v>
      </c>
      <c r="P58" s="47">
        <v>0</v>
      </c>
      <c r="Q58" s="47">
        <f t="shared" si="16"/>
        <v>0</v>
      </c>
    </row>
    <row r="59" spans="1:17" s="5" customFormat="1" ht="15.75" x14ac:dyDescent="0.25">
      <c r="A59" s="159"/>
      <c r="B59" s="160"/>
      <c r="C59" s="136"/>
      <c r="D59" s="9" t="s">
        <v>17</v>
      </c>
      <c r="E59" s="36">
        <f>SUM(F59:Q59)</f>
        <v>0</v>
      </c>
      <c r="F59" s="38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</row>
    <row r="60" spans="1:17" ht="31.5" x14ac:dyDescent="0.25">
      <c r="A60" s="159"/>
      <c r="B60" s="160"/>
      <c r="C60" s="136"/>
      <c r="D60" s="9" t="s">
        <v>18</v>
      </c>
      <c r="E60" s="36">
        <f t="shared" ref="E60:E62" si="17">SUM(F60:Q60)</f>
        <v>0</v>
      </c>
      <c r="F60" s="38">
        <v>0</v>
      </c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</row>
    <row r="61" spans="1:17" ht="15.75" x14ac:dyDescent="0.25">
      <c r="A61" s="159"/>
      <c r="B61" s="160"/>
      <c r="C61" s="136"/>
      <c r="D61" s="9" t="s">
        <v>19</v>
      </c>
      <c r="E61" s="36">
        <f t="shared" si="17"/>
        <v>1172102.8</v>
      </c>
      <c r="F61" s="38">
        <v>203302.8</v>
      </c>
      <c r="G61" s="47" t="s">
        <v>71</v>
      </c>
      <c r="H61" s="47">
        <v>563000</v>
      </c>
      <c r="I61" s="47">
        <v>150800</v>
      </c>
      <c r="J61" s="47">
        <v>255000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</row>
    <row r="62" spans="1:17" ht="31.5" x14ac:dyDescent="0.25">
      <c r="A62" s="133"/>
      <c r="B62" s="134"/>
      <c r="C62" s="137"/>
      <c r="D62" s="9" t="s">
        <v>20</v>
      </c>
      <c r="E62" s="36">
        <f t="shared" si="17"/>
        <v>0</v>
      </c>
      <c r="F62" s="38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</row>
    <row r="63" spans="1:17" x14ac:dyDescent="0.25">
      <c r="A63" s="5"/>
      <c r="B63" s="5"/>
      <c r="C63" s="5"/>
      <c r="D63" s="5"/>
      <c r="E63" s="5"/>
      <c r="F63" s="5"/>
      <c r="G63" s="5"/>
      <c r="H63" s="10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5">
      <c r="A64" s="5"/>
      <c r="B64" s="5"/>
      <c r="C64" s="5"/>
      <c r="D64" s="5"/>
      <c r="E64" s="5"/>
      <c r="F64" s="5"/>
      <c r="G64" s="5"/>
      <c r="H64" s="10"/>
      <c r="I64" s="5"/>
      <c r="J64" s="5"/>
      <c r="K64" s="5"/>
      <c r="L64" s="5"/>
      <c r="M64" s="5"/>
      <c r="N64" s="5"/>
      <c r="O64" s="5"/>
      <c r="P64" s="5"/>
      <c r="Q64" s="5"/>
    </row>
  </sheetData>
  <mergeCells count="39">
    <mergeCell ref="A58:B62"/>
    <mergeCell ref="C58:C62"/>
    <mergeCell ref="P4:Q4"/>
    <mergeCell ref="A16:A20"/>
    <mergeCell ref="B16:B20"/>
    <mergeCell ref="C16:C20"/>
    <mergeCell ref="A6:A8"/>
    <mergeCell ref="B6:B8"/>
    <mergeCell ref="C6:C8"/>
    <mergeCell ref="A37:B41"/>
    <mergeCell ref="C37:C41"/>
    <mergeCell ref="A42:B46"/>
    <mergeCell ref="C42:C46"/>
    <mergeCell ref="A47:B47"/>
    <mergeCell ref="A21:Q21"/>
    <mergeCell ref="A32:B36"/>
    <mergeCell ref="A48:B52"/>
    <mergeCell ref="C48:C52"/>
    <mergeCell ref="D6:D8"/>
    <mergeCell ref="E6:Q6"/>
    <mergeCell ref="E7:E8"/>
    <mergeCell ref="F7:Q7"/>
    <mergeCell ref="A10:Q10"/>
    <mergeCell ref="O2:Q2"/>
    <mergeCell ref="O3:Q3"/>
    <mergeCell ref="A57:B57"/>
    <mergeCell ref="C53:C57"/>
    <mergeCell ref="P1:Q1"/>
    <mergeCell ref="A27:A31"/>
    <mergeCell ref="B27:B31"/>
    <mergeCell ref="C27:C31"/>
    <mergeCell ref="A5:Q5"/>
    <mergeCell ref="A11:A15"/>
    <mergeCell ref="B11:B15"/>
    <mergeCell ref="C11:C15"/>
    <mergeCell ref="A22:A26"/>
    <mergeCell ref="B22:B26"/>
    <mergeCell ref="C22:C26"/>
    <mergeCell ref="C32:C36"/>
  </mergeCells>
  <pageMargins left="1.1811023622047245" right="0.39370078740157483" top="0.78740157480314965" bottom="0.78740157480314965" header="0.31496062992125984" footer="0.31496062992125984"/>
  <pageSetup paperSize="9" scale="40" firstPageNumber="5" fitToHeight="5" orientation="landscape" useFirstPageNumber="1" verticalDpi="180" r:id="rId1"/>
  <headerFooter differentOddEven="1">
    <oddHeader>&amp;C4</oddHeader>
    <evenHeader>&amp;C5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2023-10-31T07:21:33Z</dcterms:modified>
</cp:coreProperties>
</file>