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Таблица 1 " sheetId="12" r:id="rId1"/>
    <sheet name="Таблица 2" sheetId="11" r:id="rId2"/>
  </sheets>
  <definedNames>
    <definedName name="_xlnm.Print_Titles" localSheetId="1">'Таблица 2'!$7:$10</definedName>
  </definedNames>
  <calcPr calcId="144525"/>
</workbook>
</file>

<file path=xl/calcChain.xml><?xml version="1.0" encoding="utf-8"?>
<calcChain xmlns="http://schemas.openxmlformats.org/spreadsheetml/2006/main">
  <c r="E24" i="12" l="1"/>
  <c r="E52" i="11" l="1"/>
  <c r="E49" i="11" s="1"/>
  <c r="E63" i="11" l="1"/>
  <c r="E62" i="11"/>
  <c r="E61" i="11"/>
  <c r="E60" i="11"/>
  <c r="E58" i="11"/>
  <c r="E57" i="11"/>
  <c r="E56" i="11"/>
  <c r="E55" i="11"/>
  <c r="E53" i="11"/>
  <c r="E51" i="11"/>
  <c r="E50" i="11"/>
  <c r="E40" i="11"/>
  <c r="E41" i="11"/>
  <c r="E42" i="11"/>
  <c r="E39" i="11"/>
  <c r="E54" i="11" l="1"/>
  <c r="E59" i="11"/>
  <c r="E38" i="11"/>
  <c r="E27" i="11"/>
  <c r="E26" i="11"/>
  <c r="E25" i="11"/>
  <c r="E24" i="11"/>
  <c r="E16" i="11"/>
  <c r="E15" i="11"/>
  <c r="E14" i="11"/>
  <c r="E13" i="11"/>
  <c r="E12" i="11"/>
  <c r="E21" i="11" l="1"/>
  <c r="E20" i="11"/>
  <c r="E19" i="11"/>
  <c r="E18" i="11"/>
  <c r="E17" i="11"/>
  <c r="Q59" i="11" l="1"/>
  <c r="O59" i="11"/>
  <c r="M59" i="11"/>
  <c r="G34" i="11"/>
  <c r="G44" i="11" s="1"/>
  <c r="H34" i="11"/>
  <c r="H44" i="11" s="1"/>
  <c r="I34" i="11"/>
  <c r="I44" i="11" s="1"/>
  <c r="J34" i="11"/>
  <c r="J44" i="11" s="1"/>
  <c r="K34" i="11"/>
  <c r="K44" i="11" s="1"/>
  <c r="L34" i="11"/>
  <c r="L44" i="11" s="1"/>
  <c r="M34" i="11"/>
  <c r="M44" i="11" s="1"/>
  <c r="N34" i="11"/>
  <c r="N44" i="11" s="1"/>
  <c r="O34" i="11"/>
  <c r="O44" i="11" s="1"/>
  <c r="P34" i="11"/>
  <c r="P44" i="11" s="1"/>
  <c r="Q34" i="11"/>
  <c r="Q44" i="11" s="1"/>
  <c r="G35" i="11"/>
  <c r="G45" i="11" s="1"/>
  <c r="H35" i="11"/>
  <c r="H45" i="11" s="1"/>
  <c r="I35" i="11"/>
  <c r="I45" i="11" s="1"/>
  <c r="J35" i="11"/>
  <c r="J45" i="11" s="1"/>
  <c r="K35" i="11"/>
  <c r="K45" i="11" s="1"/>
  <c r="L35" i="11"/>
  <c r="L45" i="11" s="1"/>
  <c r="M35" i="11"/>
  <c r="M45" i="11" s="1"/>
  <c r="N35" i="11"/>
  <c r="N45" i="11" s="1"/>
  <c r="O35" i="11"/>
  <c r="O45" i="11" s="1"/>
  <c r="P35" i="11"/>
  <c r="P45" i="11" s="1"/>
  <c r="Q35" i="11"/>
  <c r="Q45" i="11" s="1"/>
  <c r="M36" i="11"/>
  <c r="M52" i="11" s="1"/>
  <c r="N36" i="11"/>
  <c r="N52" i="11" s="1"/>
  <c r="N49" i="11" s="1"/>
  <c r="O36" i="11"/>
  <c r="O52" i="11" s="1"/>
  <c r="O49" i="11" s="1"/>
  <c r="P36" i="11"/>
  <c r="P52" i="11" s="1"/>
  <c r="P49" i="11" s="1"/>
  <c r="Q36" i="11"/>
  <c r="Q52" i="11" s="1"/>
  <c r="Q49" i="11" s="1"/>
  <c r="G37" i="11"/>
  <c r="G47" i="11" s="1"/>
  <c r="H37" i="11"/>
  <c r="H47" i="11" s="1"/>
  <c r="I37" i="11"/>
  <c r="I47" i="11" s="1"/>
  <c r="J37" i="11"/>
  <c r="J47" i="11" s="1"/>
  <c r="K37" i="11"/>
  <c r="K47" i="11" s="1"/>
  <c r="L37" i="11"/>
  <c r="L47" i="11" s="1"/>
  <c r="M37" i="11"/>
  <c r="M47" i="11" s="1"/>
  <c r="N37" i="11"/>
  <c r="N47" i="11" s="1"/>
  <c r="O37" i="11"/>
  <c r="O47" i="11" s="1"/>
  <c r="P37" i="11"/>
  <c r="P47" i="11" s="1"/>
  <c r="Q37" i="11"/>
  <c r="Q47" i="11" s="1"/>
  <c r="F35" i="11"/>
  <c r="F45" i="11" s="1"/>
  <c r="F37" i="11"/>
  <c r="F47" i="11" s="1"/>
  <c r="F34" i="11"/>
  <c r="F44" i="11" s="1"/>
  <c r="E44" i="11" s="1"/>
  <c r="E45" i="11" l="1"/>
  <c r="M49" i="11"/>
  <c r="E47" i="11"/>
  <c r="Q46" i="11"/>
  <c r="M46" i="11"/>
  <c r="P46" i="11"/>
  <c r="L46" i="11"/>
  <c r="G24" i="12"/>
  <c r="O46" i="11"/>
  <c r="F24" i="12"/>
  <c r="N46" i="11"/>
  <c r="E32" i="11"/>
  <c r="E31" i="11"/>
  <c r="E30" i="11"/>
  <c r="E2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46" i="11" l="1"/>
  <c r="E43" i="11" s="1"/>
  <c r="H24" i="12"/>
  <c r="P33" i="11"/>
  <c r="P43" i="11"/>
  <c r="O33" i="11" l="1"/>
  <c r="Q43" i="11"/>
  <c r="N43" i="11"/>
  <c r="Q33" i="11"/>
  <c r="M43" i="11"/>
  <c r="E36" i="11"/>
  <c r="D27" i="12" s="1"/>
  <c r="D24" i="12" s="1"/>
  <c r="O43" i="11"/>
  <c r="M33" i="11"/>
  <c r="E34" i="11"/>
  <c r="N33" i="11"/>
  <c r="E35" i="11"/>
  <c r="E37" i="11"/>
  <c r="I27" i="12" l="1"/>
  <c r="I24" i="12" s="1"/>
  <c r="E33" i="11"/>
</calcChain>
</file>

<file path=xl/sharedStrings.xml><?xml version="1.0" encoding="utf-8"?>
<sst xmlns="http://schemas.openxmlformats.org/spreadsheetml/2006/main" count="169" uniqueCount="81">
  <si>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</si>
  <si>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</si>
  <si>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</si>
  <si>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</si>
  <si>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</si>
  <si>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</si>
  <si>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</si>
  <si>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</si>
  <si>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</si>
  <si>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</si>
  <si>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</si>
  <si>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</si>
  <si>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</si>
  <si>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</si>
  <si>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</si>
  <si>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</si>
  <si>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</si>
  <si>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</si>
  <si>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</si>
  <si>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</si>
  <si>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</si>
  <si>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</si>
  <si>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</si>
  <si>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</si>
  <si>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Ответственный исполнитель</t>
  </si>
  <si>
    <t>всего</t>
  </si>
  <si>
    <t>Ответственный исполнитель/соисполнитель</t>
  </si>
  <si>
    <t>2.1.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</si>
  <si>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</si>
  <si>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</si>
  <si>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</si>
  <si>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</si>
  <si>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</si>
  <si>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</si>
  <si>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</si>
  <si>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Таблица 1</t>
  </si>
  <si>
    <t>Всего (2019-2030)</t>
  </si>
  <si>
    <t>На момент окончания реализации муниципальной программы (2030)</t>
  </si>
  <si>
    <t>2019-2030 годы</t>
  </si>
  <si>
    <t>Заместитель главы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</si>
  <si>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</si>
  <si>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</si>
  <si>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</si>
  <si>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Цель муниципальной программы</t>
  </si>
  <si>
    <t>Задача муниципальной программы</t>
  </si>
  <si>
    <t>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</si>
  <si>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 xml:space="preserve">Обеспечение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 </t>
  </si>
  <si>
    <t>Доля объектов, на которых обеспечиваются условия доступности для инвалидов и маломобильных групп населения, в общем количестве образовательных учреждений города Покачи (ДДО), %</t>
  </si>
  <si>
    <t>Доля объектов, на которых обеспечиваются условия доступности для инвалидов и маломобильных групп населения, в общем количестве учреждений культуры и спорта города Покачи (ДДО), %</t>
  </si>
  <si>
    <t xml:space="preserve">Доля объектов социальной сферы города Покачи по исполнению квоты для трудоустройства инвалидов (с учетом заявленных вакансий) (ДОИК), %
</t>
  </si>
  <si>
    <t xml:space="preserve">Выявление и устранение барьеров, препятствующих трудоустройству инвалидов, проживающих в муниципальном образовании город Покачи </t>
  </si>
  <si>
    <t xml:space="preserve"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 </t>
  </si>
  <si>
    <t>статьей 15 Федерального закона Российской Федерации от 24.11.1995 № 181-ФЗ "О социальной защите инвалидов в Российской Федерации",</t>
  </si>
  <si>
    <r>
      <t xml:space="preserve">Портфель проектов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(срок реализации дд.мм.гг-дд.мм.гггг)</t>
    </r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</si>
  <si>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(срок реализации дд.мм.гг-дд.мм.гггг)</t>
    </r>
  </si>
  <si>
    <t>Итого по подпрограмме 1</t>
  </si>
  <si>
    <t>Итого по подпрограмме 2</t>
  </si>
  <si>
    <t>1.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Покачи.
2. Социальная адаптация инвалидов и других маломобильных групп населения на территории города Покачи.</t>
  </si>
  <si>
    <t>Подпрограмма 1 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</t>
  </si>
  <si>
    <t>Подпрограмма 2  Социальная адаптация инвалидов и других маломобильных групп населения на территории города Покачи</t>
  </si>
  <si>
    <t>1.1</t>
  </si>
  <si>
    <t xml:space="preserve"> 1.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2.Социальная адаптация инвалидов и других маломобильных групп населения на территории города Покачи.
</t>
  </si>
  <si>
    <t>Сектор по социальным вопросам администрации города Покачи</t>
  </si>
  <si>
    <t>-</t>
  </si>
  <si>
    <t xml:space="preserve">Управление образования администрации города Покачи, комитет культуры и спорта администрации города Покачи
</t>
  </si>
  <si>
    <t>Приложение 1</t>
  </si>
  <si>
    <t xml:space="preserve">Приложение 2 </t>
  </si>
  <si>
    <t>к постановлению администрации</t>
  </si>
  <si>
    <t>города Покачи</t>
  </si>
  <si>
    <t xml:space="preserve">к постановлению администрации </t>
  </si>
  <si>
    <t>Сектор по социальным вопросам администрации города Покачи/ управление образования администрации города Покачи, комитет культуры и спорта администрации города Покачи</t>
  </si>
  <si>
    <t>2023</t>
  </si>
  <si>
    <t>2024</t>
  </si>
  <si>
    <t>2025</t>
  </si>
  <si>
    <t>2026</t>
  </si>
  <si>
    <t>Комитет культуры и спорта администрации города Покачи</t>
  </si>
  <si>
    <t>0.00</t>
  </si>
  <si>
    <t>Управление образования администрации города Покачи</t>
  </si>
  <si>
    <t>2027-2030</t>
  </si>
  <si>
    <t>от_ 30.10.2023_ № 858</t>
  </si>
  <si>
    <t>от 30.10.2023 № 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</si>
</sst>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11" fillId="0" borderId="0" applyNumberFormat="0" applyFill="0" applyBorder="0" applyAlignment="0" applyProtection="0"/>
  </cellStyleXfs>
  <cellXfs count="174">
    <xf numFmtId="165" fontId="0" fillId="0" borderId="0" xfId="0"/>
    <xf numFmtId="165" fontId="1" fillId="0" borderId="0" xfId="0" applyFont="1"/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165" fontId="3" fillId="0" borderId="1" xfId="3" applyFont="1" applyFill="1" applyBorder="1" applyAlignment="1">
      <alignment wrapText="1"/>
    </xf>
    <xf numFmtId="165" fontId="5" fillId="0" borderId="0" xfId="3" applyFont="1" applyFill="1"/>
    <xf numFmtId="165" fontId="6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165" fontId="3" fillId="0" borderId="7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9" fillId="0" borderId="6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10" fillId="0" borderId="0" xfId="0" applyFont="1" applyFill="1"/>
    <xf numFmtId="165" fontId="2" fillId="0" borderId="0" xfId="3" applyFont="1" applyFill="1"/>
    <xf numFmtId="4" fontId="3" fillId="0" borderId="1" xfId="3" applyNumberFormat="1" applyFont="1" applyFill="1" applyBorder="1" applyAlignment="1">
      <alignment horizontal="center"/>
    </xf>
    <xf numFmtId="4" fontId="4" fillId="0" borderId="1" xfId="3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top" wrapText="1"/>
    </xf>
    <xf numFmtId="165" fontId="3" fillId="0" borderId="19" xfId="0" applyFont="1" applyFill="1" applyBorder="1" applyAlignment="1">
      <alignment horizontal="center" vertical="top" wrapText="1"/>
    </xf>
    <xf numFmtId="165" fontId="3" fillId="0" borderId="10" xfId="0" applyFont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4" fontId="3" fillId="2" borderId="1" xfId="1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center"/>
    </xf>
    <xf numFmtId="165" fontId="4" fillId="2" borderId="25" xfId="0" applyFont="1" applyFill="1" applyBorder="1" applyAlignment="1">
      <alignment horizontal="center" vertical="center" wrapText="1"/>
    </xf>
    <xf numFmtId="165" fontId="3" fillId="0" borderId="42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1" fillId="0" borderId="0" xfId="0" applyFont="1" applyAlignment="1">
      <alignment horizontal="right"/>
    </xf>
    <xf numFmtId="165" fontId="1" fillId="0" borderId="0" xfId="0" applyFont="1" applyAlignment="1">
      <alignment horizontal="center"/>
    </xf>
    <xf numFmtId="165" fontId="3" fillId="0" borderId="27" xfId="0" applyFont="1" applyBorder="1" applyAlignment="1">
      <alignment horizontal="left" vertical="top" wrapText="1"/>
    </xf>
    <xf numFmtId="165" fontId="3" fillId="0" borderId="28" xfId="0" applyFont="1" applyBorder="1" applyAlignment="1">
      <alignment horizontal="left" vertical="top"/>
    </xf>
    <xf numFmtId="165" fontId="3" fillId="0" borderId="29" xfId="0" applyFont="1" applyBorder="1" applyAlignment="1">
      <alignment horizontal="left" vertical="top"/>
    </xf>
    <xf numFmtId="165" fontId="3" fillId="0" borderId="0" xfId="3" applyFont="1" applyFill="1" applyAlignment="1">
      <alignment horizontal="right"/>
    </xf>
    <xf numFmtId="165" fontId="7" fillId="0" borderId="37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6" xfId="0" applyFont="1" applyBorder="1" applyAlignment="1">
      <alignment horizontal="left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165" fontId="3" fillId="0" borderId="18" xfId="0" applyFont="1" applyBorder="1" applyAlignment="1">
      <alignment horizontal="left" vertical="top" wrapText="1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1" fillId="0" borderId="6" xfId="6" applyFont="1" applyBorder="1" applyAlignment="1">
      <alignment horizontal="center" vertical="center" wrapText="1"/>
    </xf>
    <xf numFmtId="165" fontId="1" fillId="0" borderId="39" xfId="6" applyFont="1" applyBorder="1" applyAlignment="1">
      <alignment horizontal="center" vertical="center" wrapText="1"/>
    </xf>
    <xf numFmtId="165" fontId="1" fillId="0" borderId="43" xfId="6" applyFont="1" applyBorder="1" applyAlignment="1">
      <alignment horizontal="center" vertical="center" wrapText="1"/>
    </xf>
    <xf numFmtId="165" fontId="3" fillId="0" borderId="11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left" vertical="center" wrapText="1"/>
    </xf>
    <xf numFmtId="0" fontId="3" fillId="0" borderId="28" xfId="0" applyNumberFormat="1" applyFont="1" applyBorder="1" applyAlignment="1">
      <alignment horizontal="left" vertical="center" wrapText="1"/>
    </xf>
    <xf numFmtId="0" fontId="3" fillId="0" borderId="29" xfId="0" applyNumberFormat="1" applyFont="1" applyBorder="1" applyAlignment="1">
      <alignment horizontal="left" vertical="center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top" wrapText="1"/>
    </xf>
    <xf numFmtId="165" fontId="3" fillId="0" borderId="29" xfId="0" applyFont="1" applyBorder="1" applyAlignment="1">
      <alignment horizontal="left" vertical="top" wrapText="1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2" borderId="6" xfId="3" applyFont="1" applyFill="1" applyBorder="1" applyAlignment="1">
      <alignment horizontal="center" vertical="top" wrapText="1"/>
    </xf>
    <xf numFmtId="165" fontId="3" fillId="2" borderId="39" xfId="3" applyFont="1" applyFill="1" applyBorder="1" applyAlignment="1">
      <alignment horizontal="center" vertical="top" wrapText="1"/>
    </xf>
    <xf numFmtId="165" fontId="3" fillId="2" borderId="7" xfId="3" applyFont="1" applyFill="1" applyBorder="1" applyAlignment="1">
      <alignment horizontal="center" vertical="top" wrapText="1"/>
    </xf>
    <xf numFmtId="165" fontId="12" fillId="0" borderId="0" xfId="3" applyFont="1" applyFill="1" applyAlignment="1">
      <alignment horizontal="right"/>
    </xf>
    <xf numFmtId="165" fontId="1" fillId="0" borderId="0" xfId="3" applyFont="1" applyFill="1" applyAlignment="1">
      <alignment horizontal="right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3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165" fontId="9" fillId="0" borderId="6" xfId="0" applyFont="1" applyFill="1" applyBorder="1" applyAlignment="1">
      <alignment horizontal="left" vertical="center" wrapText="1"/>
    </xf>
    <xf numFmtId="165" fontId="9" fillId="0" borderId="39" xfId="0" applyFont="1" applyFill="1" applyBorder="1" applyAlignment="1">
      <alignment horizontal="left" vertical="center" wrapText="1"/>
    </xf>
    <xf numFmtId="165" fontId="9" fillId="0" borderId="7" xfId="0" applyFont="1" applyFill="1" applyBorder="1" applyAlignment="1">
      <alignment horizontal="left" vertical="center" wrapText="1"/>
    </xf>
    <xf numFmtId="165" fontId="9" fillId="0" borderId="6" xfId="0" applyFont="1" applyFill="1" applyBorder="1" applyAlignment="1">
      <alignment horizontal="center" vertical="center" wrapText="1"/>
    </xf>
    <xf numFmtId="165" fontId="9" fillId="0" borderId="39" xfId="0" applyFont="1" applyFill="1" applyBorder="1" applyAlignment="1">
      <alignment horizontal="center" vertical="center" wrapText="1"/>
    </xf>
    <xf numFmtId="165" fontId="9" fillId="0" borderId="7" xfId="0" applyFont="1" applyFill="1" applyBorder="1" applyAlignment="1">
      <alignment horizontal="center" vertical="center" wrapText="1"/>
    </xf>
    <xf numFmtId="165" fontId="3" fillId="0" borderId="2" xfId="3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39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165" fontId="3" fillId="0" borderId="6" xfId="3" applyFont="1" applyFill="1" applyBorder="1" applyAlignment="1">
      <alignment horizontal="center"/>
    </xf>
    <xf numFmtId="165" fontId="3" fillId="0" borderId="39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left" wrapText="1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165" fontId="3" fillId="0" borderId="0" xfId="3" applyFont="1" applyFill="1" applyAlignment="1">
      <alignment horizontal="right" vertical="center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7538A30E3E05E731B37536659CCCB8DD88643A148FB36D2E20DEC105209AD657F8D8E1E4576552081469C630B0C57F5035A1D9245T6y0J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="65" zoomScaleNormal="65" zoomScalePageLayoutView="66" workbookViewId="0">
      <selection activeCell="N9" sqref="N9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28.85546875" style="2" customWidth="1"/>
    <col min="5" max="8" width="19.5703125" style="2" customWidth="1"/>
    <col min="9" max="9" width="16.140625" style="2" customWidth="1"/>
    <col min="10" max="10" width="23.5703125" style="1" customWidth="1"/>
    <col min="11" max="11" width="23.5703125" style="2" customWidth="1"/>
    <col min="12" max="16384" width="9.140625" style="1"/>
  </cols>
  <sheetData>
    <row r="1" spans="1:11" ht="14.1" x14ac:dyDescent="0.3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x14ac:dyDescent="0.25">
      <c r="J2" s="63" t="s">
        <v>65</v>
      </c>
      <c r="K2" s="63"/>
    </row>
    <row r="3" spans="1:11" x14ac:dyDescent="0.25">
      <c r="B3" s="48"/>
      <c r="C3" s="48"/>
      <c r="J3" s="63" t="s">
        <v>69</v>
      </c>
      <c r="K3" s="63"/>
    </row>
    <row r="4" spans="1:11" x14ac:dyDescent="0.25">
      <c r="J4" s="63" t="s">
        <v>68</v>
      </c>
      <c r="K4" s="63"/>
    </row>
    <row r="5" spans="1:11" x14ac:dyDescent="0.25">
      <c r="J5" s="63" t="s">
        <v>79</v>
      </c>
      <c r="K5" s="63"/>
    </row>
    <row r="6" spans="1:11" ht="14.1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s="5" customFormat="1" ht="24" customHeight="1" x14ac:dyDescent="0.25">
      <c r="A7" s="3"/>
      <c r="B7" s="3"/>
      <c r="C7" s="3"/>
      <c r="D7" s="3"/>
      <c r="E7" s="4"/>
      <c r="F7" s="3"/>
      <c r="G7" s="3"/>
      <c r="H7" s="3"/>
      <c r="I7" s="68" t="s">
        <v>35</v>
      </c>
      <c r="J7" s="68"/>
      <c r="K7" s="68"/>
    </row>
    <row r="8" spans="1:11" ht="30" customHeight="1" thickBot="1" x14ac:dyDescent="0.3">
      <c r="A8" s="69" t="s">
        <v>1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79.5" customHeight="1" thickBot="1" x14ac:dyDescent="0.3">
      <c r="A9" s="12" t="s">
        <v>0</v>
      </c>
      <c r="B9" s="70" t="s">
        <v>45</v>
      </c>
      <c r="C9" s="71"/>
      <c r="D9" s="13" t="s">
        <v>2</v>
      </c>
      <c r="E9" s="72" t="s">
        <v>38</v>
      </c>
      <c r="F9" s="72"/>
      <c r="G9" s="72"/>
      <c r="H9" s="72"/>
      <c r="I9" s="72"/>
      <c r="J9" s="72"/>
      <c r="K9" s="73"/>
    </row>
    <row r="10" spans="1:11" ht="36.75" customHeight="1" thickBot="1" x14ac:dyDescent="0.3">
      <c r="A10" s="12" t="s">
        <v>3</v>
      </c>
      <c r="B10" s="74" t="s">
        <v>39</v>
      </c>
      <c r="C10" s="75"/>
      <c r="D10" s="75"/>
      <c r="E10" s="75"/>
      <c r="F10" s="75"/>
      <c r="G10" s="75"/>
      <c r="H10" s="75"/>
      <c r="I10" s="75"/>
      <c r="J10" s="75"/>
      <c r="K10" s="76"/>
    </row>
    <row r="11" spans="1:11" ht="36.75" customHeight="1" thickBot="1" x14ac:dyDescent="0.3">
      <c r="A11" s="12" t="s">
        <v>4</v>
      </c>
      <c r="B11" s="74" t="s">
        <v>62</v>
      </c>
      <c r="C11" s="75"/>
      <c r="D11" s="75"/>
      <c r="E11" s="75"/>
      <c r="F11" s="75"/>
      <c r="G11" s="75"/>
      <c r="H11" s="75"/>
      <c r="I11" s="75"/>
      <c r="J11" s="75"/>
      <c r="K11" s="76"/>
    </row>
    <row r="12" spans="1:11" ht="120" customHeight="1" thickBot="1" x14ac:dyDescent="0.3">
      <c r="A12" s="12" t="s">
        <v>5</v>
      </c>
      <c r="B12" s="125" t="s">
        <v>64</v>
      </c>
      <c r="C12" s="126"/>
      <c r="D12" s="126"/>
      <c r="E12" s="126"/>
      <c r="F12" s="126"/>
      <c r="G12" s="126"/>
      <c r="H12" s="126"/>
      <c r="I12" s="126"/>
      <c r="J12" s="126"/>
      <c r="K12" s="127"/>
    </row>
    <row r="13" spans="1:11" ht="24.95" customHeight="1" thickBot="1" x14ac:dyDescent="0.3">
      <c r="A13" s="12" t="s">
        <v>6</v>
      </c>
      <c r="B13" s="128" t="s">
        <v>63</v>
      </c>
      <c r="C13" s="129"/>
      <c r="D13" s="129"/>
      <c r="E13" s="129"/>
      <c r="F13" s="129"/>
      <c r="G13" s="129"/>
      <c r="H13" s="129"/>
      <c r="I13" s="129"/>
      <c r="J13" s="129"/>
      <c r="K13" s="130"/>
    </row>
    <row r="14" spans="1:11" ht="33" customHeight="1" thickBot="1" x14ac:dyDescent="0.3">
      <c r="A14" s="12" t="s">
        <v>43</v>
      </c>
      <c r="B14" s="65" t="s">
        <v>46</v>
      </c>
      <c r="C14" s="131"/>
      <c r="D14" s="131"/>
      <c r="E14" s="131"/>
      <c r="F14" s="131"/>
      <c r="G14" s="131"/>
      <c r="H14" s="131"/>
      <c r="I14" s="131"/>
      <c r="J14" s="131"/>
      <c r="K14" s="132"/>
    </row>
    <row r="15" spans="1:11" ht="47.45" customHeight="1" thickBot="1" x14ac:dyDescent="0.3">
      <c r="A15" s="46" t="s">
        <v>44</v>
      </c>
      <c r="B15" s="65" t="s">
        <v>57</v>
      </c>
      <c r="C15" s="131"/>
      <c r="D15" s="131"/>
      <c r="E15" s="131"/>
      <c r="F15" s="131"/>
      <c r="G15" s="131"/>
      <c r="H15" s="131"/>
      <c r="I15" s="131"/>
      <c r="J15" s="131"/>
      <c r="K15" s="132"/>
    </row>
    <row r="16" spans="1:11" ht="51" customHeight="1" thickBot="1" x14ac:dyDescent="0.3">
      <c r="A16" s="14" t="s">
        <v>7</v>
      </c>
      <c r="B16" s="65" t="s">
        <v>61</v>
      </c>
      <c r="C16" s="66"/>
      <c r="D16" s="66"/>
      <c r="E16" s="66"/>
      <c r="F16" s="66"/>
      <c r="G16" s="66"/>
      <c r="H16" s="66"/>
      <c r="I16" s="66"/>
      <c r="J16" s="66"/>
      <c r="K16" s="67"/>
    </row>
    <row r="17" spans="1:11" ht="30" customHeight="1" x14ac:dyDescent="0.25">
      <c r="A17" s="77" t="s">
        <v>8</v>
      </c>
      <c r="B17" s="79" t="s">
        <v>9</v>
      </c>
      <c r="C17" s="79" t="s">
        <v>10</v>
      </c>
      <c r="D17" s="59" t="s">
        <v>11</v>
      </c>
      <c r="E17" s="61"/>
      <c r="F17" s="61"/>
      <c r="G17" s="61"/>
      <c r="H17" s="61"/>
      <c r="I17" s="61"/>
      <c r="J17" s="61"/>
      <c r="K17" s="62"/>
    </row>
    <row r="18" spans="1:11" ht="63.6" customHeight="1" x14ac:dyDescent="0.25">
      <c r="A18" s="78"/>
      <c r="B18" s="80"/>
      <c r="C18" s="80"/>
      <c r="D18" s="60"/>
      <c r="E18" s="15" t="s">
        <v>12</v>
      </c>
      <c r="F18" s="24" t="s">
        <v>71</v>
      </c>
      <c r="G18" s="24" t="s">
        <v>72</v>
      </c>
      <c r="H18" s="24" t="s">
        <v>73</v>
      </c>
      <c r="I18" s="24" t="s">
        <v>74</v>
      </c>
      <c r="J18" s="16" t="s">
        <v>37</v>
      </c>
      <c r="K18" s="17" t="s">
        <v>13</v>
      </c>
    </row>
    <row r="19" spans="1:11" ht="110.25" x14ac:dyDescent="0.25">
      <c r="A19" s="78"/>
      <c r="B19" s="23">
        <v>1</v>
      </c>
      <c r="C19" s="44" t="s">
        <v>48</v>
      </c>
      <c r="D19" s="116" t="s">
        <v>52</v>
      </c>
      <c r="E19" s="29">
        <v>22</v>
      </c>
      <c r="F19" s="30">
        <v>100</v>
      </c>
      <c r="G19" s="30">
        <v>100</v>
      </c>
      <c r="H19" s="30">
        <v>100</v>
      </c>
      <c r="I19" s="30">
        <v>100</v>
      </c>
      <c r="J19" s="31">
        <v>100</v>
      </c>
      <c r="K19" s="51" t="s">
        <v>62</v>
      </c>
    </row>
    <row r="20" spans="1:11" ht="113.25" customHeight="1" x14ac:dyDescent="0.25">
      <c r="A20" s="78"/>
      <c r="B20" s="23">
        <v>2</v>
      </c>
      <c r="C20" s="44" t="s">
        <v>47</v>
      </c>
      <c r="D20" s="117"/>
      <c r="E20" s="40">
        <v>26</v>
      </c>
      <c r="F20" s="41">
        <v>100</v>
      </c>
      <c r="G20" s="41">
        <v>100</v>
      </c>
      <c r="H20" s="41">
        <v>100</v>
      </c>
      <c r="I20" s="41">
        <v>100</v>
      </c>
      <c r="J20" s="42">
        <v>100</v>
      </c>
      <c r="K20" s="51" t="s">
        <v>62</v>
      </c>
    </row>
    <row r="21" spans="1:11" ht="94.5" customHeight="1" thickBot="1" x14ac:dyDescent="0.3">
      <c r="A21" s="78"/>
      <c r="B21" s="25">
        <v>3</v>
      </c>
      <c r="C21" s="45" t="s">
        <v>49</v>
      </c>
      <c r="D21" s="118"/>
      <c r="E21" s="43">
        <v>82</v>
      </c>
      <c r="F21" s="41">
        <v>100</v>
      </c>
      <c r="G21" s="41">
        <v>100</v>
      </c>
      <c r="H21" s="41">
        <v>100</v>
      </c>
      <c r="I21" s="41">
        <v>100</v>
      </c>
      <c r="J21" s="41">
        <v>100</v>
      </c>
      <c r="K21" s="51" t="s">
        <v>62</v>
      </c>
    </row>
    <row r="22" spans="1:11" ht="24" customHeight="1" x14ac:dyDescent="0.25">
      <c r="A22" s="77" t="s">
        <v>14</v>
      </c>
      <c r="B22" s="119" t="s">
        <v>15</v>
      </c>
      <c r="C22" s="89"/>
      <c r="D22" s="96" t="s">
        <v>21</v>
      </c>
      <c r="E22" s="61"/>
      <c r="F22" s="61"/>
      <c r="G22" s="61"/>
      <c r="H22" s="61"/>
      <c r="I22" s="61"/>
      <c r="J22" s="61"/>
      <c r="K22" s="62"/>
    </row>
    <row r="23" spans="1:11" ht="24.75" customHeight="1" x14ac:dyDescent="0.25">
      <c r="A23" s="78"/>
      <c r="B23" s="120"/>
      <c r="C23" s="121"/>
      <c r="D23" s="20" t="s">
        <v>36</v>
      </c>
      <c r="E23" s="24" t="s">
        <v>71</v>
      </c>
      <c r="F23" s="24" t="s">
        <v>72</v>
      </c>
      <c r="G23" s="24" t="s">
        <v>73</v>
      </c>
      <c r="H23" s="24" t="s">
        <v>74</v>
      </c>
      <c r="I23" s="97" t="s">
        <v>78</v>
      </c>
      <c r="J23" s="98"/>
      <c r="K23" s="99"/>
    </row>
    <row r="24" spans="1:11" ht="24" customHeight="1" x14ac:dyDescent="0.25">
      <c r="A24" s="78"/>
      <c r="B24" s="54" t="s">
        <v>16</v>
      </c>
      <c r="C24" s="55"/>
      <c r="D24" s="21">
        <f t="shared" ref="D24:I24" si="0">D25+D26+D27+D28</f>
        <v>2413707.7399999998</v>
      </c>
      <c r="E24" s="21">
        <f>E25+E26+E27+E28</f>
        <v>605000</v>
      </c>
      <c r="F24" s="21">
        <f t="shared" si="0"/>
        <v>320296.59999999998</v>
      </c>
      <c r="G24" s="21">
        <f t="shared" si="0"/>
        <v>309108.34000000003</v>
      </c>
      <c r="H24" s="21">
        <f t="shared" si="0"/>
        <v>0</v>
      </c>
      <c r="I24" s="122">
        <f t="shared" si="0"/>
        <v>0</v>
      </c>
      <c r="J24" s="123"/>
      <c r="K24" s="124"/>
    </row>
    <row r="25" spans="1:11" ht="24" customHeight="1" x14ac:dyDescent="0.25">
      <c r="A25" s="78"/>
      <c r="B25" s="54" t="s">
        <v>17</v>
      </c>
      <c r="C25" s="55"/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122">
        <v>0</v>
      </c>
      <c r="J25" s="123"/>
      <c r="K25" s="124"/>
    </row>
    <row r="26" spans="1:11" ht="24" customHeight="1" x14ac:dyDescent="0.25">
      <c r="A26" s="78"/>
      <c r="B26" s="54" t="s">
        <v>18</v>
      </c>
      <c r="C26" s="55"/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122">
        <v>0</v>
      </c>
      <c r="J26" s="123"/>
      <c r="K26" s="124"/>
    </row>
    <row r="27" spans="1:11" ht="24" customHeight="1" x14ac:dyDescent="0.25">
      <c r="A27" s="78"/>
      <c r="B27" s="54" t="s">
        <v>19</v>
      </c>
      <c r="C27" s="55"/>
      <c r="D27" s="21">
        <f>'Таблица 2'!E36</f>
        <v>2413707.7399999998</v>
      </c>
      <c r="E27" s="21">
        <v>605000</v>
      </c>
      <c r="F27" s="21">
        <v>320296.59999999998</v>
      </c>
      <c r="G27" s="21">
        <v>309108.34000000003</v>
      </c>
      <c r="H27" s="21">
        <v>0</v>
      </c>
      <c r="I27" s="122">
        <f>'Таблица 2'!M43+'Таблица 2'!N43+'Таблица 2'!O43+'Таблица 2'!P43+'Таблица 2'!Q43</f>
        <v>0</v>
      </c>
      <c r="J27" s="123"/>
      <c r="K27" s="124"/>
    </row>
    <row r="28" spans="1:11" ht="24" customHeight="1" thickBot="1" x14ac:dyDescent="0.3">
      <c r="A28" s="103"/>
      <c r="B28" s="114" t="s">
        <v>20</v>
      </c>
      <c r="C28" s="115"/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111">
        <v>0</v>
      </c>
      <c r="J28" s="112"/>
      <c r="K28" s="113"/>
    </row>
    <row r="29" spans="1:11" ht="15" customHeight="1" x14ac:dyDescent="0.25">
      <c r="A29" s="77" t="s">
        <v>22</v>
      </c>
      <c r="B29" s="104" t="s">
        <v>15</v>
      </c>
      <c r="C29" s="105"/>
      <c r="D29" s="108" t="s">
        <v>21</v>
      </c>
      <c r="E29" s="109"/>
      <c r="F29" s="109"/>
      <c r="G29" s="109"/>
      <c r="H29" s="109"/>
      <c r="I29" s="109"/>
      <c r="J29" s="109"/>
      <c r="K29" s="110"/>
    </row>
    <row r="30" spans="1:11" ht="26.25" customHeight="1" x14ac:dyDescent="0.25">
      <c r="A30" s="78"/>
      <c r="B30" s="106"/>
      <c r="C30" s="107"/>
      <c r="D30" s="20" t="s">
        <v>36</v>
      </c>
      <c r="E30" s="24" t="s">
        <v>71</v>
      </c>
      <c r="F30" s="24" t="s">
        <v>72</v>
      </c>
      <c r="G30" s="24" t="s">
        <v>73</v>
      </c>
      <c r="H30" s="24" t="s">
        <v>74</v>
      </c>
      <c r="I30" s="97" t="s">
        <v>78</v>
      </c>
      <c r="J30" s="98"/>
      <c r="K30" s="99"/>
    </row>
    <row r="31" spans="1:11" ht="30.75" customHeight="1" x14ac:dyDescent="0.25">
      <c r="A31" s="78"/>
      <c r="B31" s="100" t="s">
        <v>53</v>
      </c>
      <c r="C31" s="101"/>
      <c r="D31" s="101"/>
      <c r="E31" s="101"/>
      <c r="F31" s="101"/>
      <c r="G31" s="101"/>
      <c r="H31" s="101"/>
      <c r="I31" s="101"/>
      <c r="J31" s="101"/>
      <c r="K31" s="102"/>
    </row>
    <row r="32" spans="1:11" ht="24" customHeight="1" x14ac:dyDescent="0.25">
      <c r="A32" s="78"/>
      <c r="B32" s="54" t="s">
        <v>16</v>
      </c>
      <c r="C32" s="55"/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56">
        <v>0</v>
      </c>
      <c r="J32" s="57"/>
      <c r="K32" s="58"/>
    </row>
    <row r="33" spans="1:11" ht="24" customHeight="1" x14ac:dyDescent="0.25">
      <c r="A33" s="78"/>
      <c r="B33" s="54" t="s">
        <v>17</v>
      </c>
      <c r="C33" s="55"/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56">
        <v>0</v>
      </c>
      <c r="J33" s="57"/>
      <c r="K33" s="58"/>
    </row>
    <row r="34" spans="1:11" ht="24" customHeight="1" x14ac:dyDescent="0.25">
      <c r="A34" s="78"/>
      <c r="B34" s="54" t="s">
        <v>18</v>
      </c>
      <c r="C34" s="55"/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56">
        <v>0</v>
      </c>
      <c r="J34" s="57"/>
      <c r="K34" s="58"/>
    </row>
    <row r="35" spans="1:11" ht="24" customHeight="1" x14ac:dyDescent="0.25">
      <c r="A35" s="78"/>
      <c r="B35" s="54" t="s">
        <v>19</v>
      </c>
      <c r="C35" s="55"/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56">
        <v>0</v>
      </c>
      <c r="J35" s="57"/>
      <c r="K35" s="58"/>
    </row>
    <row r="36" spans="1:11" ht="24" customHeight="1" x14ac:dyDescent="0.25">
      <c r="A36" s="78"/>
      <c r="B36" s="86" t="s">
        <v>20</v>
      </c>
      <c r="C36" s="86"/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56">
        <v>0</v>
      </c>
      <c r="J36" s="57"/>
      <c r="K36" s="58"/>
    </row>
    <row r="37" spans="1:11" ht="32.25" customHeight="1" x14ac:dyDescent="0.25">
      <c r="A37" s="78"/>
      <c r="B37" s="100" t="s">
        <v>54</v>
      </c>
      <c r="C37" s="101"/>
      <c r="D37" s="101"/>
      <c r="E37" s="101"/>
      <c r="F37" s="101"/>
      <c r="G37" s="101"/>
      <c r="H37" s="101"/>
      <c r="I37" s="101"/>
      <c r="J37" s="101"/>
      <c r="K37" s="102"/>
    </row>
    <row r="38" spans="1:11" ht="24" customHeight="1" x14ac:dyDescent="0.25">
      <c r="A38" s="78"/>
      <c r="B38" s="54" t="s">
        <v>16</v>
      </c>
      <c r="C38" s="55"/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56">
        <v>0</v>
      </c>
      <c r="J38" s="57"/>
      <c r="K38" s="58"/>
    </row>
    <row r="39" spans="1:11" ht="24" customHeight="1" x14ac:dyDescent="0.25">
      <c r="A39" s="78"/>
      <c r="B39" s="54" t="s">
        <v>17</v>
      </c>
      <c r="C39" s="55"/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56">
        <v>0</v>
      </c>
      <c r="J39" s="57"/>
      <c r="K39" s="58"/>
    </row>
    <row r="40" spans="1:11" ht="24" customHeight="1" x14ac:dyDescent="0.25">
      <c r="A40" s="78"/>
      <c r="B40" s="54" t="s">
        <v>18</v>
      </c>
      <c r="C40" s="55"/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56">
        <v>0</v>
      </c>
      <c r="J40" s="57"/>
      <c r="K40" s="58"/>
    </row>
    <row r="41" spans="1:11" ht="24" customHeight="1" x14ac:dyDescent="0.25">
      <c r="A41" s="78"/>
      <c r="B41" s="81" t="s">
        <v>19</v>
      </c>
      <c r="C41" s="81"/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56">
        <v>0</v>
      </c>
      <c r="J41" s="57"/>
      <c r="K41" s="58"/>
    </row>
    <row r="42" spans="1:11" ht="24" customHeight="1" thickBot="1" x14ac:dyDescent="0.3">
      <c r="A42" s="103"/>
      <c r="B42" s="82" t="s">
        <v>20</v>
      </c>
      <c r="C42" s="82"/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83">
        <v>0</v>
      </c>
      <c r="J42" s="84"/>
      <c r="K42" s="85"/>
    </row>
    <row r="43" spans="1:11" ht="32.25" customHeight="1" x14ac:dyDescent="0.25">
      <c r="A43" s="87" t="s">
        <v>23</v>
      </c>
      <c r="B43" s="88"/>
      <c r="C43" s="89"/>
      <c r="D43" s="96" t="s">
        <v>21</v>
      </c>
      <c r="E43" s="61"/>
      <c r="F43" s="61"/>
      <c r="G43" s="61"/>
      <c r="H43" s="61"/>
      <c r="I43" s="61"/>
      <c r="J43" s="61"/>
      <c r="K43" s="62"/>
    </row>
    <row r="44" spans="1:11" ht="26.25" customHeight="1" x14ac:dyDescent="0.25">
      <c r="A44" s="90"/>
      <c r="B44" s="91"/>
      <c r="C44" s="92"/>
      <c r="D44" s="20" t="s">
        <v>36</v>
      </c>
      <c r="E44" s="24" t="s">
        <v>71</v>
      </c>
      <c r="F44" s="24" t="s">
        <v>72</v>
      </c>
      <c r="G44" s="24" t="s">
        <v>73</v>
      </c>
      <c r="H44" s="24" t="s">
        <v>74</v>
      </c>
      <c r="I44" s="97" t="s">
        <v>78</v>
      </c>
      <c r="J44" s="98"/>
      <c r="K44" s="99"/>
    </row>
    <row r="45" spans="1:11" ht="24" customHeight="1" thickBot="1" x14ac:dyDescent="0.3">
      <c r="A45" s="93"/>
      <c r="B45" s="94"/>
      <c r="C45" s="95"/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83">
        <v>0</v>
      </c>
      <c r="J45" s="84"/>
      <c r="K45" s="85"/>
    </row>
  </sheetData>
  <mergeCells count="67">
    <mergeCell ref="A1:K1"/>
    <mergeCell ref="B12:K12"/>
    <mergeCell ref="B13:K13"/>
    <mergeCell ref="B14:K14"/>
    <mergeCell ref="B15:K15"/>
    <mergeCell ref="J2:K2"/>
    <mergeCell ref="J4:K4"/>
    <mergeCell ref="J5:K5"/>
    <mergeCell ref="I28:K28"/>
    <mergeCell ref="B28:C28"/>
    <mergeCell ref="D19:D21"/>
    <mergeCell ref="A22:A28"/>
    <mergeCell ref="B22:C23"/>
    <mergeCell ref="D22:K22"/>
    <mergeCell ref="B24:C24"/>
    <mergeCell ref="B25:C25"/>
    <mergeCell ref="B26:C26"/>
    <mergeCell ref="B27:C27"/>
    <mergeCell ref="I23:K23"/>
    <mergeCell ref="I24:K24"/>
    <mergeCell ref="I25:K25"/>
    <mergeCell ref="I26:K26"/>
    <mergeCell ref="I27:K27"/>
    <mergeCell ref="A43:C45"/>
    <mergeCell ref="D43:K43"/>
    <mergeCell ref="I44:K44"/>
    <mergeCell ref="I45:K45"/>
    <mergeCell ref="B37:K37"/>
    <mergeCell ref="B38:C38"/>
    <mergeCell ref="I38:K38"/>
    <mergeCell ref="B39:C39"/>
    <mergeCell ref="I39:K39"/>
    <mergeCell ref="B40:C40"/>
    <mergeCell ref="I40:K40"/>
    <mergeCell ref="A29:A42"/>
    <mergeCell ref="B29:C30"/>
    <mergeCell ref="D29:K29"/>
    <mergeCell ref="I30:K30"/>
    <mergeCell ref="B31:K31"/>
    <mergeCell ref="B41:C41"/>
    <mergeCell ref="I41:K41"/>
    <mergeCell ref="B42:C42"/>
    <mergeCell ref="I42:K42"/>
    <mergeCell ref="I33:K33"/>
    <mergeCell ref="B34:C34"/>
    <mergeCell ref="I34:K34"/>
    <mergeCell ref="B35:C35"/>
    <mergeCell ref="I35:K35"/>
    <mergeCell ref="B36:C36"/>
    <mergeCell ref="I36:K36"/>
    <mergeCell ref="B33:C33"/>
    <mergeCell ref="B32:C32"/>
    <mergeCell ref="I32:K32"/>
    <mergeCell ref="D17:D18"/>
    <mergeCell ref="E17:K17"/>
    <mergeCell ref="J3:K3"/>
    <mergeCell ref="A6:K6"/>
    <mergeCell ref="B16:K16"/>
    <mergeCell ref="I7:K7"/>
    <mergeCell ref="A8:K8"/>
    <mergeCell ref="B9:C9"/>
    <mergeCell ref="E9:K9"/>
    <mergeCell ref="B10:K10"/>
    <mergeCell ref="B11:K11"/>
    <mergeCell ref="A17:A21"/>
    <mergeCell ref="B17:B18"/>
    <mergeCell ref="C17:C18"/>
  </mergeCells>
  <hyperlinks>
    <hyperlink ref="D19" r:id="rId1" display="consultantplus://offline/ref=07538A30E3E05E731B37536659CCCB8DD88643A148FB36D2E20DEC105209AD657F8D8E1E4576552081469C630B0C57F5035A1D9245T6y0J"/>
  </hyperlinks>
  <pageMargins left="1.1811023622047245" right="0.39370078740157483" top="0.78740157480314965" bottom="0.78740157480314965" header="0.31496062992125984" footer="0.31496062992125984"/>
  <pageSetup paperSize="9" scale="52" fitToHeight="3" orientation="landscape" horizontalDpi="180" verticalDpi="180" r:id="rId2"/>
  <headerFooter differentOddEven="1">
    <oddHeader>&amp;C3</oddHeader>
    <evenHeader>&amp;C&amp;"Times New Roman,обычный"4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topLeftCell="B1" zoomScale="70" zoomScaleNormal="70" zoomScalePageLayoutView="44" workbookViewId="0">
      <selection activeCell="T10" sqref="T10"/>
    </sheetView>
  </sheetViews>
  <sheetFormatPr defaultColWidth="9.140625" defaultRowHeight="15" x14ac:dyDescent="0.25"/>
  <cols>
    <col min="1" max="1" width="14.42578125" style="35" customWidth="1"/>
    <col min="2" max="2" width="46.42578125" style="35" customWidth="1"/>
    <col min="3" max="3" width="25.140625" style="35" customWidth="1"/>
    <col min="4" max="4" width="23.28515625" style="35" customWidth="1"/>
    <col min="5" max="5" width="16.5703125" style="35" customWidth="1"/>
    <col min="6" max="7" width="16.28515625" style="35" customWidth="1"/>
    <col min="8" max="8" width="16.28515625" style="11" customWidth="1"/>
    <col min="9" max="17" width="16.28515625" style="35" customWidth="1"/>
    <col min="18" max="16384" width="9.140625" style="35"/>
  </cols>
  <sheetData>
    <row r="1" spans="1:17" x14ac:dyDescent="0.25">
      <c r="P1" s="138" t="s">
        <v>66</v>
      </c>
      <c r="Q1" s="138"/>
    </row>
    <row r="2" spans="1:17" x14ac:dyDescent="0.25">
      <c r="P2" s="138" t="s">
        <v>67</v>
      </c>
      <c r="Q2" s="138"/>
    </row>
    <row r="3" spans="1:17" x14ac:dyDescent="0.25">
      <c r="P3" s="138" t="s">
        <v>68</v>
      </c>
      <c r="Q3" s="138"/>
    </row>
    <row r="4" spans="1:17" x14ac:dyDescent="0.25">
      <c r="P4" s="139" t="s">
        <v>80</v>
      </c>
      <c r="Q4" s="139"/>
    </row>
    <row r="5" spans="1:17" s="5" customFormat="1" ht="39" customHeight="1" x14ac:dyDescent="0.25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6"/>
      <c r="N5" s="26"/>
      <c r="O5" s="26"/>
      <c r="P5" s="168" t="s">
        <v>28</v>
      </c>
      <c r="Q5" s="168"/>
    </row>
    <row r="6" spans="1:17" s="5" customFormat="1" ht="27.75" customHeight="1" x14ac:dyDescent="0.25">
      <c r="A6" s="149" t="s">
        <v>29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</row>
    <row r="7" spans="1:17" s="5" customFormat="1" ht="59.25" customHeight="1" x14ac:dyDescent="0.25">
      <c r="A7" s="163" t="s">
        <v>40</v>
      </c>
      <c r="B7" s="163" t="s">
        <v>41</v>
      </c>
      <c r="C7" s="163" t="s">
        <v>26</v>
      </c>
      <c r="D7" s="163" t="s">
        <v>15</v>
      </c>
      <c r="E7" s="163" t="s">
        <v>30</v>
      </c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</row>
    <row r="8" spans="1:17" s="5" customFormat="1" ht="15.75" x14ac:dyDescent="0.25">
      <c r="A8" s="163"/>
      <c r="B8" s="163"/>
      <c r="C8" s="163"/>
      <c r="D8" s="163"/>
      <c r="E8" s="164" t="s">
        <v>16</v>
      </c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</row>
    <row r="9" spans="1:17" s="5" customFormat="1" ht="24" customHeight="1" x14ac:dyDescent="0.25">
      <c r="A9" s="163"/>
      <c r="B9" s="163"/>
      <c r="C9" s="163"/>
      <c r="D9" s="163"/>
      <c r="E9" s="164"/>
      <c r="F9" s="28">
        <v>2019</v>
      </c>
      <c r="G9" s="28">
        <v>2020</v>
      </c>
      <c r="H9" s="28">
        <v>2021</v>
      </c>
      <c r="I9" s="28">
        <v>2022</v>
      </c>
      <c r="J9" s="28">
        <v>2023</v>
      </c>
      <c r="K9" s="28">
        <v>2024</v>
      </c>
      <c r="L9" s="28">
        <v>2025</v>
      </c>
      <c r="M9" s="28">
        <v>2026</v>
      </c>
      <c r="N9" s="28">
        <v>2027</v>
      </c>
      <c r="O9" s="28">
        <v>2028</v>
      </c>
      <c r="P9" s="28">
        <v>2029</v>
      </c>
      <c r="Q9" s="28">
        <v>2030</v>
      </c>
    </row>
    <row r="10" spans="1:17" s="5" customFormat="1" ht="24" customHeight="1" x14ac:dyDescent="0.3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7">
        <v>8</v>
      </c>
      <c r="I10" s="28">
        <v>9</v>
      </c>
      <c r="J10" s="28">
        <v>10</v>
      </c>
      <c r="K10" s="28">
        <v>11</v>
      </c>
      <c r="L10" s="28">
        <v>12</v>
      </c>
      <c r="M10" s="28">
        <v>13</v>
      </c>
      <c r="N10" s="28">
        <v>14</v>
      </c>
      <c r="O10" s="28">
        <v>15</v>
      </c>
      <c r="P10" s="28">
        <v>16</v>
      </c>
      <c r="Q10" s="28">
        <v>17</v>
      </c>
    </row>
    <row r="11" spans="1:17" s="5" customFormat="1" ht="24" customHeight="1" x14ac:dyDescent="0.25">
      <c r="A11" s="165" t="s">
        <v>58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7"/>
    </row>
    <row r="12" spans="1:17" s="34" customFormat="1" ht="15.75" x14ac:dyDescent="0.25">
      <c r="A12" s="150" t="s">
        <v>60</v>
      </c>
      <c r="B12" s="143" t="s">
        <v>51</v>
      </c>
      <c r="C12" s="153" t="s">
        <v>70</v>
      </c>
      <c r="D12" s="32" t="s">
        <v>25</v>
      </c>
      <c r="E12" s="33">
        <f>F12+G12+H12+I12+J12+K12+L12+Q12+M12+N12+O12+P12</f>
        <v>2413707.7399999998</v>
      </c>
      <c r="F12" s="33">
        <v>203302.8</v>
      </c>
      <c r="G12" s="33">
        <v>63000</v>
      </c>
      <c r="H12" s="33">
        <v>563000</v>
      </c>
      <c r="I12" s="33">
        <v>350000</v>
      </c>
      <c r="J12" s="33">
        <v>605000</v>
      </c>
      <c r="K12" s="33">
        <v>320296.59999999998</v>
      </c>
      <c r="L12" s="33">
        <v>309108.34000000003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</row>
    <row r="13" spans="1:17" s="34" customFormat="1" ht="15.75" x14ac:dyDescent="0.25">
      <c r="A13" s="151"/>
      <c r="B13" s="144"/>
      <c r="C13" s="154"/>
      <c r="D13" s="32" t="s">
        <v>17</v>
      </c>
      <c r="E13" s="33">
        <f t="shared" ref="E13:E16" si="0">F13+G13+H13+I13+J13+K13+L13+Q13+M13+N13+O13+P13</f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</row>
    <row r="14" spans="1:17" s="34" customFormat="1" ht="31.5" x14ac:dyDescent="0.25">
      <c r="A14" s="151"/>
      <c r="B14" s="144"/>
      <c r="C14" s="154"/>
      <c r="D14" s="32" t="s">
        <v>18</v>
      </c>
      <c r="E14" s="33">
        <f t="shared" si="0"/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</row>
    <row r="15" spans="1:17" s="34" customFormat="1" ht="15.75" x14ac:dyDescent="0.25">
      <c r="A15" s="151"/>
      <c r="B15" s="144"/>
      <c r="C15" s="154"/>
      <c r="D15" s="32" t="s">
        <v>19</v>
      </c>
      <c r="E15" s="33">
        <f t="shared" si="0"/>
        <v>2413707.7399999998</v>
      </c>
      <c r="F15" s="33">
        <v>203302.8</v>
      </c>
      <c r="G15" s="33">
        <v>63000</v>
      </c>
      <c r="H15" s="33">
        <v>563000</v>
      </c>
      <c r="I15" s="33">
        <v>350000</v>
      </c>
      <c r="J15" s="33">
        <v>605000</v>
      </c>
      <c r="K15" s="33">
        <v>320296.59999999998</v>
      </c>
      <c r="L15" s="33">
        <v>309108.34000000003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</row>
    <row r="16" spans="1:17" s="34" customFormat="1" ht="83.1" customHeight="1" x14ac:dyDescent="0.25">
      <c r="A16" s="152"/>
      <c r="B16" s="145"/>
      <c r="C16" s="155"/>
      <c r="D16" s="32" t="s">
        <v>20</v>
      </c>
      <c r="E16" s="33">
        <f t="shared" si="0"/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</row>
    <row r="17" spans="1:17" s="34" customFormat="1" ht="15.75" x14ac:dyDescent="0.25">
      <c r="A17" s="140"/>
      <c r="B17" s="143" t="s">
        <v>55</v>
      </c>
      <c r="C17" s="146"/>
      <c r="D17" s="32" t="s">
        <v>25</v>
      </c>
      <c r="E17" s="33">
        <f>F17+G17+H17+I17+J17+K17+L17+Q17+M17+N17+O17+P17</f>
        <v>2413707.7399999998</v>
      </c>
      <c r="F17" s="33">
        <v>203302.8</v>
      </c>
      <c r="G17" s="33">
        <v>63000</v>
      </c>
      <c r="H17" s="33">
        <v>563000</v>
      </c>
      <c r="I17" s="33">
        <v>350000</v>
      </c>
      <c r="J17" s="33">
        <v>605000</v>
      </c>
      <c r="K17" s="33">
        <v>320296.59999999998</v>
      </c>
      <c r="L17" s="33">
        <v>309108.34000000003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</row>
    <row r="18" spans="1:17" s="34" customFormat="1" ht="15.75" x14ac:dyDescent="0.25">
      <c r="A18" s="141"/>
      <c r="B18" s="144"/>
      <c r="C18" s="147"/>
      <c r="D18" s="32" t="s">
        <v>17</v>
      </c>
      <c r="E18" s="33">
        <f t="shared" ref="E18:E21" si="1">F18+G18+H18+I18+J18+K18+L18+Q18+M18+N18+O18+P18</f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</row>
    <row r="19" spans="1:17" s="34" customFormat="1" ht="31.5" x14ac:dyDescent="0.25">
      <c r="A19" s="141"/>
      <c r="B19" s="144"/>
      <c r="C19" s="147"/>
      <c r="D19" s="32" t="s">
        <v>18</v>
      </c>
      <c r="E19" s="47">
        <f t="shared" si="1"/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</row>
    <row r="20" spans="1:17" s="34" customFormat="1" ht="15.75" x14ac:dyDescent="0.25">
      <c r="A20" s="141"/>
      <c r="B20" s="144"/>
      <c r="C20" s="147"/>
      <c r="D20" s="32" t="s">
        <v>19</v>
      </c>
      <c r="E20" s="33">
        <f t="shared" si="1"/>
        <v>2413707.7399999998</v>
      </c>
      <c r="F20" s="33">
        <v>203302.8</v>
      </c>
      <c r="G20" s="33">
        <v>63000</v>
      </c>
      <c r="H20" s="33">
        <v>563000</v>
      </c>
      <c r="I20" s="33">
        <v>350000</v>
      </c>
      <c r="J20" s="33">
        <v>605000</v>
      </c>
      <c r="K20" s="33">
        <v>320296.59999999998</v>
      </c>
      <c r="L20" s="33">
        <v>309108.34000000003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</row>
    <row r="21" spans="1:17" s="34" customFormat="1" ht="51.6" customHeight="1" x14ac:dyDescent="0.25">
      <c r="A21" s="142"/>
      <c r="B21" s="145"/>
      <c r="C21" s="148"/>
      <c r="D21" s="32" t="s">
        <v>20</v>
      </c>
      <c r="E21" s="33">
        <f t="shared" si="1"/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</row>
    <row r="22" spans="1:17" s="34" customFormat="1" ht="51.6" customHeight="1" x14ac:dyDescent="0.25">
      <c r="A22" s="171" t="s">
        <v>59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3"/>
    </row>
    <row r="23" spans="1:17" s="34" customFormat="1" ht="15.75" x14ac:dyDescent="0.25">
      <c r="A23" s="150" t="s">
        <v>27</v>
      </c>
      <c r="B23" s="143" t="s">
        <v>50</v>
      </c>
      <c r="C23" s="146" t="s">
        <v>62</v>
      </c>
      <c r="D23" s="32" t="s">
        <v>25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</row>
    <row r="24" spans="1:17" s="34" customFormat="1" ht="15.75" x14ac:dyDescent="0.25">
      <c r="A24" s="151"/>
      <c r="B24" s="144"/>
      <c r="C24" s="147"/>
      <c r="D24" s="32" t="s">
        <v>17</v>
      </c>
      <c r="E24" s="33">
        <f t="shared" ref="E24:E27" si="2">F24+G24+H24+I24+J24+K24+L24+Q24+M24+N24+O24+P24</f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</row>
    <row r="25" spans="1:17" s="34" customFormat="1" ht="31.5" x14ac:dyDescent="0.25">
      <c r="A25" s="151"/>
      <c r="B25" s="144"/>
      <c r="C25" s="147"/>
      <c r="D25" s="32" t="s">
        <v>18</v>
      </c>
      <c r="E25" s="33">
        <f t="shared" si="2"/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</row>
    <row r="26" spans="1:17" s="34" customFormat="1" ht="15.75" x14ac:dyDescent="0.25">
      <c r="A26" s="151"/>
      <c r="B26" s="144"/>
      <c r="C26" s="147"/>
      <c r="D26" s="32" t="s">
        <v>19</v>
      </c>
      <c r="E26" s="33">
        <f t="shared" si="2"/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</row>
    <row r="27" spans="1:17" s="34" customFormat="1" ht="51.6" customHeight="1" x14ac:dyDescent="0.25">
      <c r="A27" s="152"/>
      <c r="B27" s="145"/>
      <c r="C27" s="148"/>
      <c r="D27" s="32" t="s">
        <v>20</v>
      </c>
      <c r="E27" s="33">
        <f t="shared" si="2"/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</row>
    <row r="28" spans="1:17" s="34" customFormat="1" ht="15.75" x14ac:dyDescent="0.25">
      <c r="A28" s="140"/>
      <c r="B28" s="143" t="s">
        <v>56</v>
      </c>
      <c r="C28" s="146"/>
      <c r="D28" s="32" t="s">
        <v>25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</row>
    <row r="29" spans="1:17" s="34" customFormat="1" ht="15.75" x14ac:dyDescent="0.25">
      <c r="A29" s="141"/>
      <c r="B29" s="144"/>
      <c r="C29" s="147"/>
      <c r="D29" s="32" t="s">
        <v>17</v>
      </c>
      <c r="E29" s="33">
        <f t="shared" ref="E29:E32" si="3">F29+G29+H29+I29+J29+K29+L29+Q29+M29+N29+O29+P29</f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</row>
    <row r="30" spans="1:17" s="34" customFormat="1" ht="31.5" x14ac:dyDescent="0.25">
      <c r="A30" s="141"/>
      <c r="B30" s="144"/>
      <c r="C30" s="147"/>
      <c r="D30" s="32" t="s">
        <v>18</v>
      </c>
      <c r="E30" s="33">
        <f t="shared" si="3"/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</row>
    <row r="31" spans="1:17" s="34" customFormat="1" ht="15.75" x14ac:dyDescent="0.25">
      <c r="A31" s="141"/>
      <c r="B31" s="144"/>
      <c r="C31" s="147"/>
      <c r="D31" s="32" t="s">
        <v>19</v>
      </c>
      <c r="E31" s="33">
        <f t="shared" si="3"/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</row>
    <row r="32" spans="1:17" s="34" customFormat="1" ht="51.6" customHeight="1" x14ac:dyDescent="0.25">
      <c r="A32" s="142"/>
      <c r="B32" s="145"/>
      <c r="C32" s="148"/>
      <c r="D32" s="32" t="s">
        <v>20</v>
      </c>
      <c r="E32" s="33">
        <f t="shared" si="3"/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</row>
    <row r="33" spans="1:17" s="5" customFormat="1" ht="15.75" x14ac:dyDescent="0.25">
      <c r="A33" s="159" t="s">
        <v>31</v>
      </c>
      <c r="B33" s="160"/>
      <c r="C33" s="156"/>
      <c r="D33" s="8" t="s">
        <v>25</v>
      </c>
      <c r="E33" s="36">
        <f>E34+E35+E36+E37</f>
        <v>2413707.7399999998</v>
      </c>
      <c r="F33" s="36">
        <v>203302.8</v>
      </c>
      <c r="G33" s="36">
        <v>63000</v>
      </c>
      <c r="H33" s="37">
        <v>563000</v>
      </c>
      <c r="I33" s="36">
        <v>350000</v>
      </c>
      <c r="J33" s="36">
        <v>605000</v>
      </c>
      <c r="K33" s="36">
        <v>320296.59999999998</v>
      </c>
      <c r="L33" s="36">
        <v>309108.34000000003</v>
      </c>
      <c r="M33" s="36">
        <f t="shared" ref="M33:Q33" si="4">M34+M35+M36+M37</f>
        <v>0</v>
      </c>
      <c r="N33" s="36">
        <f t="shared" si="4"/>
        <v>0</v>
      </c>
      <c r="O33" s="36">
        <f t="shared" si="4"/>
        <v>0</v>
      </c>
      <c r="P33" s="36">
        <f t="shared" si="4"/>
        <v>0</v>
      </c>
      <c r="Q33" s="36">
        <f t="shared" si="4"/>
        <v>0</v>
      </c>
    </row>
    <row r="34" spans="1:17" s="5" customFormat="1" ht="15.75" x14ac:dyDescent="0.25">
      <c r="A34" s="161"/>
      <c r="B34" s="162"/>
      <c r="C34" s="157"/>
      <c r="D34" s="9" t="s">
        <v>17</v>
      </c>
      <c r="E34" s="36">
        <f>F34+G34+H34+I34+J34+K34+L34+M34+N34+O34+P34+Q34</f>
        <v>0</v>
      </c>
      <c r="F34" s="36">
        <f>F29</f>
        <v>0</v>
      </c>
      <c r="G34" s="36">
        <f t="shared" ref="G34:Q34" si="5">G29</f>
        <v>0</v>
      </c>
      <c r="H34" s="36">
        <f t="shared" si="5"/>
        <v>0</v>
      </c>
      <c r="I34" s="36">
        <f t="shared" si="5"/>
        <v>0</v>
      </c>
      <c r="J34" s="36">
        <f t="shared" si="5"/>
        <v>0</v>
      </c>
      <c r="K34" s="36">
        <f t="shared" si="5"/>
        <v>0</v>
      </c>
      <c r="L34" s="36">
        <f t="shared" si="5"/>
        <v>0</v>
      </c>
      <c r="M34" s="36">
        <f t="shared" si="5"/>
        <v>0</v>
      </c>
      <c r="N34" s="36">
        <f t="shared" si="5"/>
        <v>0</v>
      </c>
      <c r="O34" s="36">
        <f t="shared" si="5"/>
        <v>0</v>
      </c>
      <c r="P34" s="36">
        <f t="shared" si="5"/>
        <v>0</v>
      </c>
      <c r="Q34" s="36">
        <f t="shared" si="5"/>
        <v>0</v>
      </c>
    </row>
    <row r="35" spans="1:17" s="5" customFormat="1" ht="32.25" customHeight="1" x14ac:dyDescent="0.25">
      <c r="A35" s="161"/>
      <c r="B35" s="162"/>
      <c r="C35" s="157"/>
      <c r="D35" s="9" t="s">
        <v>18</v>
      </c>
      <c r="E35" s="36">
        <f>F35+G35+H35+I35+J35+K35+L35+M35+N35+O35+P35+Q35</f>
        <v>0</v>
      </c>
      <c r="F35" s="36">
        <f t="shared" ref="F35:Q37" si="6">F30</f>
        <v>0</v>
      </c>
      <c r="G35" s="36">
        <f t="shared" si="6"/>
        <v>0</v>
      </c>
      <c r="H35" s="36">
        <f t="shared" si="6"/>
        <v>0</v>
      </c>
      <c r="I35" s="36">
        <f t="shared" si="6"/>
        <v>0</v>
      </c>
      <c r="J35" s="36">
        <f t="shared" si="6"/>
        <v>0</v>
      </c>
      <c r="K35" s="36">
        <f t="shared" si="6"/>
        <v>0</v>
      </c>
      <c r="L35" s="36">
        <f t="shared" si="6"/>
        <v>0</v>
      </c>
      <c r="M35" s="36">
        <f t="shared" si="6"/>
        <v>0</v>
      </c>
      <c r="N35" s="36">
        <f t="shared" si="6"/>
        <v>0</v>
      </c>
      <c r="O35" s="36">
        <f t="shared" si="6"/>
        <v>0</v>
      </c>
      <c r="P35" s="36">
        <f t="shared" si="6"/>
        <v>0</v>
      </c>
      <c r="Q35" s="36">
        <f t="shared" si="6"/>
        <v>0</v>
      </c>
    </row>
    <row r="36" spans="1:17" s="5" customFormat="1" ht="15.75" x14ac:dyDescent="0.25">
      <c r="A36" s="161"/>
      <c r="B36" s="162"/>
      <c r="C36" s="157"/>
      <c r="D36" s="9" t="s">
        <v>19</v>
      </c>
      <c r="E36" s="36">
        <f>F36+G36+H36+I36+J36+K36+L36+M36+N36+O36+P36+Q36</f>
        <v>2413707.7399999998</v>
      </c>
      <c r="F36" s="36">
        <v>203302.8</v>
      </c>
      <c r="G36" s="36">
        <v>63000</v>
      </c>
      <c r="H36" s="36">
        <v>563000</v>
      </c>
      <c r="I36" s="36">
        <v>350000</v>
      </c>
      <c r="J36" s="36">
        <v>605000</v>
      </c>
      <c r="K36" s="36">
        <v>320296.59999999998</v>
      </c>
      <c r="L36" s="36">
        <v>309108.34000000003</v>
      </c>
      <c r="M36" s="36">
        <f t="shared" si="6"/>
        <v>0</v>
      </c>
      <c r="N36" s="36">
        <f t="shared" si="6"/>
        <v>0</v>
      </c>
      <c r="O36" s="36">
        <f t="shared" si="6"/>
        <v>0</v>
      </c>
      <c r="P36" s="36">
        <f t="shared" si="6"/>
        <v>0</v>
      </c>
      <c r="Q36" s="36">
        <f t="shared" si="6"/>
        <v>0</v>
      </c>
    </row>
    <row r="37" spans="1:17" s="5" customFormat="1" ht="32.25" customHeight="1" x14ac:dyDescent="0.25">
      <c r="A37" s="133"/>
      <c r="B37" s="134"/>
      <c r="C37" s="158"/>
      <c r="D37" s="9" t="s">
        <v>20</v>
      </c>
      <c r="E37" s="36">
        <f>F37+G37+H37+I37+J37+K37+L37+M37+N37+O37+P37+Q37</f>
        <v>0</v>
      </c>
      <c r="F37" s="36">
        <f t="shared" si="6"/>
        <v>0</v>
      </c>
      <c r="G37" s="36">
        <f t="shared" si="6"/>
        <v>0</v>
      </c>
      <c r="H37" s="36">
        <f t="shared" si="6"/>
        <v>0</v>
      </c>
      <c r="I37" s="36">
        <f t="shared" si="6"/>
        <v>0</v>
      </c>
      <c r="J37" s="36">
        <f t="shared" si="6"/>
        <v>0</v>
      </c>
      <c r="K37" s="36">
        <f t="shared" si="6"/>
        <v>0</v>
      </c>
      <c r="L37" s="36">
        <f t="shared" si="6"/>
        <v>0</v>
      </c>
      <c r="M37" s="36">
        <f t="shared" si="6"/>
        <v>0</v>
      </c>
      <c r="N37" s="36">
        <f t="shared" si="6"/>
        <v>0</v>
      </c>
      <c r="O37" s="36">
        <f t="shared" si="6"/>
        <v>0</v>
      </c>
      <c r="P37" s="36">
        <f t="shared" si="6"/>
        <v>0</v>
      </c>
      <c r="Q37" s="36">
        <f t="shared" si="6"/>
        <v>0</v>
      </c>
    </row>
    <row r="38" spans="1:17" s="5" customFormat="1" ht="15.75" x14ac:dyDescent="0.25">
      <c r="A38" s="159" t="s">
        <v>32</v>
      </c>
      <c r="B38" s="160"/>
      <c r="C38" s="156"/>
      <c r="D38" s="8" t="s">
        <v>25</v>
      </c>
      <c r="E38" s="36">
        <f>E39+E40+E41+E42</f>
        <v>0</v>
      </c>
      <c r="F38" s="36">
        <f t="shared" ref="F38:Q38" si="7">F39+F40+F41+F42</f>
        <v>0</v>
      </c>
      <c r="G38" s="36">
        <f t="shared" si="7"/>
        <v>0</v>
      </c>
      <c r="H38" s="37">
        <f t="shared" si="7"/>
        <v>0</v>
      </c>
      <c r="I38" s="36">
        <f t="shared" si="7"/>
        <v>0</v>
      </c>
      <c r="J38" s="36">
        <f t="shared" si="7"/>
        <v>0</v>
      </c>
      <c r="K38" s="36">
        <f t="shared" si="7"/>
        <v>0</v>
      </c>
      <c r="L38" s="36">
        <f t="shared" si="7"/>
        <v>0</v>
      </c>
      <c r="M38" s="36">
        <f t="shared" si="7"/>
        <v>0</v>
      </c>
      <c r="N38" s="36">
        <f t="shared" si="7"/>
        <v>0</v>
      </c>
      <c r="O38" s="36">
        <f t="shared" si="7"/>
        <v>0</v>
      </c>
      <c r="P38" s="36">
        <f t="shared" si="7"/>
        <v>0</v>
      </c>
      <c r="Q38" s="36">
        <f t="shared" si="7"/>
        <v>0</v>
      </c>
    </row>
    <row r="39" spans="1:17" s="5" customFormat="1" ht="15.75" x14ac:dyDescent="0.25">
      <c r="A39" s="161"/>
      <c r="B39" s="162"/>
      <c r="C39" s="157"/>
      <c r="D39" s="9" t="s">
        <v>17</v>
      </c>
      <c r="E39" s="36">
        <f>SUM(F39:Q39)</f>
        <v>0</v>
      </c>
      <c r="F39" s="36">
        <v>0</v>
      </c>
      <c r="G39" s="36">
        <v>0</v>
      </c>
      <c r="H39" s="37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</row>
    <row r="40" spans="1:17" s="5" customFormat="1" ht="32.25" customHeight="1" x14ac:dyDescent="0.25">
      <c r="A40" s="161"/>
      <c r="B40" s="162"/>
      <c r="C40" s="157"/>
      <c r="D40" s="9" t="s">
        <v>18</v>
      </c>
      <c r="E40" s="36">
        <f t="shared" ref="E40:E42" si="8">SUM(F40:Q40)</f>
        <v>0</v>
      </c>
      <c r="F40" s="36">
        <v>0</v>
      </c>
      <c r="G40" s="36">
        <v>0</v>
      </c>
      <c r="H40" s="37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</row>
    <row r="41" spans="1:17" s="5" customFormat="1" ht="15.75" x14ac:dyDescent="0.25">
      <c r="A41" s="161"/>
      <c r="B41" s="162"/>
      <c r="C41" s="157"/>
      <c r="D41" s="9" t="s">
        <v>19</v>
      </c>
      <c r="E41" s="36">
        <f t="shared" si="8"/>
        <v>0</v>
      </c>
      <c r="F41" s="36">
        <v>0</v>
      </c>
      <c r="G41" s="36">
        <v>0</v>
      </c>
      <c r="H41" s="37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</row>
    <row r="42" spans="1:17" s="5" customFormat="1" ht="32.25" customHeight="1" x14ac:dyDescent="0.25">
      <c r="A42" s="133"/>
      <c r="B42" s="134"/>
      <c r="C42" s="158"/>
      <c r="D42" s="9" t="s">
        <v>20</v>
      </c>
      <c r="E42" s="36">
        <f t="shared" si="8"/>
        <v>0</v>
      </c>
      <c r="F42" s="36">
        <v>0</v>
      </c>
      <c r="G42" s="36">
        <v>0</v>
      </c>
      <c r="H42" s="37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</row>
    <row r="43" spans="1:17" s="5" customFormat="1" ht="15.75" x14ac:dyDescent="0.25">
      <c r="A43" s="159" t="s">
        <v>33</v>
      </c>
      <c r="B43" s="160"/>
      <c r="C43" s="156"/>
      <c r="D43" s="8" t="s">
        <v>25</v>
      </c>
      <c r="E43" s="36">
        <f>E44+E45+E46+E47</f>
        <v>2413707.7399999998</v>
      </c>
      <c r="F43" s="38">
        <v>203302.8</v>
      </c>
      <c r="G43" s="38">
        <v>63000</v>
      </c>
      <c r="H43" s="39">
        <v>563000</v>
      </c>
      <c r="I43" s="38">
        <v>350000</v>
      </c>
      <c r="J43" s="38">
        <v>605000</v>
      </c>
      <c r="K43" s="38">
        <v>320296.59999999998</v>
      </c>
      <c r="L43" s="38">
        <v>309108.34000000003</v>
      </c>
      <c r="M43" s="38">
        <f t="shared" ref="M43:Q43" si="9">M44+M45+M46+M47</f>
        <v>0</v>
      </c>
      <c r="N43" s="38">
        <f t="shared" si="9"/>
        <v>0</v>
      </c>
      <c r="O43" s="38">
        <f t="shared" si="9"/>
        <v>0</v>
      </c>
      <c r="P43" s="38">
        <f t="shared" si="9"/>
        <v>0</v>
      </c>
      <c r="Q43" s="38">
        <f t="shared" si="9"/>
        <v>0</v>
      </c>
    </row>
    <row r="44" spans="1:17" s="5" customFormat="1" ht="15.75" x14ac:dyDescent="0.25">
      <c r="A44" s="161"/>
      <c r="B44" s="162"/>
      <c r="C44" s="157"/>
      <c r="D44" s="9" t="s">
        <v>17</v>
      </c>
      <c r="E44" s="36">
        <f>SUM(F44:Q44)</f>
        <v>0</v>
      </c>
      <c r="F44" s="38">
        <f>F34</f>
        <v>0</v>
      </c>
      <c r="G44" s="38">
        <f t="shared" ref="G44:Q44" si="10">G34</f>
        <v>0</v>
      </c>
      <c r="H44" s="38">
        <f t="shared" si="10"/>
        <v>0</v>
      </c>
      <c r="I44" s="38">
        <f t="shared" si="10"/>
        <v>0</v>
      </c>
      <c r="J44" s="38">
        <f t="shared" si="10"/>
        <v>0</v>
      </c>
      <c r="K44" s="38">
        <f t="shared" si="10"/>
        <v>0</v>
      </c>
      <c r="L44" s="38">
        <f t="shared" si="10"/>
        <v>0</v>
      </c>
      <c r="M44" s="38">
        <f t="shared" si="10"/>
        <v>0</v>
      </c>
      <c r="N44" s="38">
        <f t="shared" si="10"/>
        <v>0</v>
      </c>
      <c r="O44" s="38">
        <f t="shared" si="10"/>
        <v>0</v>
      </c>
      <c r="P44" s="38">
        <f t="shared" si="10"/>
        <v>0</v>
      </c>
      <c r="Q44" s="38">
        <f t="shared" si="10"/>
        <v>0</v>
      </c>
    </row>
    <row r="45" spans="1:17" s="5" customFormat="1" ht="32.25" customHeight="1" x14ac:dyDescent="0.25">
      <c r="A45" s="161"/>
      <c r="B45" s="162"/>
      <c r="C45" s="157"/>
      <c r="D45" s="9" t="s">
        <v>18</v>
      </c>
      <c r="E45" s="36">
        <f t="shared" ref="E45:E47" si="11">SUM(F45:Q45)</f>
        <v>0</v>
      </c>
      <c r="F45" s="38">
        <f t="shared" ref="F45:Q47" si="12">F35</f>
        <v>0</v>
      </c>
      <c r="G45" s="38">
        <f t="shared" si="12"/>
        <v>0</v>
      </c>
      <c r="H45" s="38">
        <f t="shared" si="12"/>
        <v>0</v>
      </c>
      <c r="I45" s="38">
        <f t="shared" si="12"/>
        <v>0</v>
      </c>
      <c r="J45" s="38">
        <f t="shared" si="12"/>
        <v>0</v>
      </c>
      <c r="K45" s="38">
        <f t="shared" si="12"/>
        <v>0</v>
      </c>
      <c r="L45" s="38">
        <f t="shared" si="12"/>
        <v>0</v>
      </c>
      <c r="M45" s="38">
        <f t="shared" si="12"/>
        <v>0</v>
      </c>
      <c r="N45" s="38">
        <f t="shared" si="12"/>
        <v>0</v>
      </c>
      <c r="O45" s="38">
        <f t="shared" si="12"/>
        <v>0</v>
      </c>
      <c r="P45" s="38">
        <f t="shared" si="12"/>
        <v>0</v>
      </c>
      <c r="Q45" s="38">
        <f t="shared" si="12"/>
        <v>0</v>
      </c>
    </row>
    <row r="46" spans="1:17" s="5" customFormat="1" ht="15.75" x14ac:dyDescent="0.25">
      <c r="A46" s="161"/>
      <c r="B46" s="162"/>
      <c r="C46" s="157"/>
      <c r="D46" s="9" t="s">
        <v>19</v>
      </c>
      <c r="E46" s="36">
        <f t="shared" si="11"/>
        <v>2413707.7399999998</v>
      </c>
      <c r="F46" s="38">
        <v>203302.8</v>
      </c>
      <c r="G46" s="38">
        <v>63000</v>
      </c>
      <c r="H46" s="38">
        <v>563000</v>
      </c>
      <c r="I46" s="38">
        <v>350000</v>
      </c>
      <c r="J46" s="38">
        <v>605000</v>
      </c>
      <c r="K46" s="38">
        <v>320296.59999999998</v>
      </c>
      <c r="L46" s="38">
        <f t="shared" si="12"/>
        <v>309108.34000000003</v>
      </c>
      <c r="M46" s="38">
        <f t="shared" si="12"/>
        <v>0</v>
      </c>
      <c r="N46" s="38">
        <f t="shared" si="12"/>
        <v>0</v>
      </c>
      <c r="O46" s="38">
        <f t="shared" si="12"/>
        <v>0</v>
      </c>
      <c r="P46" s="38">
        <f t="shared" si="12"/>
        <v>0</v>
      </c>
      <c r="Q46" s="38">
        <f t="shared" si="12"/>
        <v>0</v>
      </c>
    </row>
    <row r="47" spans="1:17" s="5" customFormat="1" ht="32.25" customHeight="1" x14ac:dyDescent="0.25">
      <c r="A47" s="133"/>
      <c r="B47" s="134"/>
      <c r="C47" s="158"/>
      <c r="D47" s="9" t="s">
        <v>20</v>
      </c>
      <c r="E47" s="36">
        <f t="shared" si="11"/>
        <v>0</v>
      </c>
      <c r="F47" s="38">
        <f t="shared" si="12"/>
        <v>0</v>
      </c>
      <c r="G47" s="38">
        <f t="shared" si="12"/>
        <v>0</v>
      </c>
      <c r="H47" s="38">
        <f t="shared" si="12"/>
        <v>0</v>
      </c>
      <c r="I47" s="38">
        <f t="shared" si="12"/>
        <v>0</v>
      </c>
      <c r="J47" s="38">
        <f t="shared" si="12"/>
        <v>0</v>
      </c>
      <c r="K47" s="38">
        <f t="shared" si="12"/>
        <v>0</v>
      </c>
      <c r="L47" s="38">
        <f t="shared" si="12"/>
        <v>0</v>
      </c>
      <c r="M47" s="38">
        <f t="shared" si="12"/>
        <v>0</v>
      </c>
      <c r="N47" s="38">
        <f t="shared" si="12"/>
        <v>0</v>
      </c>
      <c r="O47" s="38">
        <f t="shared" si="12"/>
        <v>0</v>
      </c>
      <c r="P47" s="38">
        <f t="shared" si="12"/>
        <v>0</v>
      </c>
      <c r="Q47" s="38">
        <f t="shared" si="12"/>
        <v>0</v>
      </c>
    </row>
    <row r="48" spans="1:17" s="5" customFormat="1" ht="15.75" x14ac:dyDescent="0.25">
      <c r="A48" s="169" t="s">
        <v>34</v>
      </c>
      <c r="B48" s="170"/>
      <c r="C48" s="27"/>
      <c r="D48" s="9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</row>
    <row r="49" spans="1:17" s="5" customFormat="1" ht="15.75" x14ac:dyDescent="0.25">
      <c r="A49" s="159" t="s">
        <v>24</v>
      </c>
      <c r="B49" s="160"/>
      <c r="C49" s="135" t="s">
        <v>62</v>
      </c>
      <c r="D49" s="8" t="s">
        <v>25</v>
      </c>
      <c r="E49" s="36">
        <f>E50+E51+E52+E53</f>
        <v>629404.93999999994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320296.59999999998</v>
      </c>
      <c r="L49" s="50">
        <v>309108.34000000003</v>
      </c>
      <c r="M49" s="50">
        <f t="shared" ref="M49:Q49" si="13">M50+M51+M52+M53</f>
        <v>0</v>
      </c>
      <c r="N49" s="50">
        <f t="shared" si="13"/>
        <v>0</v>
      </c>
      <c r="O49" s="50">
        <f t="shared" si="13"/>
        <v>0</v>
      </c>
      <c r="P49" s="50">
        <f t="shared" si="13"/>
        <v>0</v>
      </c>
      <c r="Q49" s="38">
        <f t="shared" si="13"/>
        <v>0</v>
      </c>
    </row>
    <row r="50" spans="1:17" s="5" customFormat="1" ht="15.75" x14ac:dyDescent="0.25">
      <c r="A50" s="161"/>
      <c r="B50" s="162"/>
      <c r="C50" s="136"/>
      <c r="D50" s="9" t="s">
        <v>17</v>
      </c>
      <c r="E50" s="36">
        <f>SUM(F50:Q50)</f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38">
        <v>0</v>
      </c>
    </row>
    <row r="51" spans="1:17" s="5" customFormat="1" ht="32.25" customHeight="1" x14ac:dyDescent="0.25">
      <c r="A51" s="161"/>
      <c r="B51" s="162"/>
      <c r="C51" s="136"/>
      <c r="D51" s="9" t="s">
        <v>18</v>
      </c>
      <c r="E51" s="36">
        <f t="shared" ref="E51:E53" si="14">SUM(F51:Q51)</f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38">
        <v>0</v>
      </c>
    </row>
    <row r="52" spans="1:17" s="5" customFormat="1" ht="15.75" x14ac:dyDescent="0.25">
      <c r="A52" s="161"/>
      <c r="B52" s="162"/>
      <c r="C52" s="136"/>
      <c r="D52" s="9" t="s">
        <v>19</v>
      </c>
      <c r="E52" s="36">
        <f>F52+G52+H52+I52+J52+K52+L52+M52+N52+O52+P52+Q52</f>
        <v>629404.93999999994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320296.59999999998</v>
      </c>
      <c r="L52" s="50">
        <v>309108.34000000003</v>
      </c>
      <c r="M52" s="50">
        <f>M36-M62</f>
        <v>0</v>
      </c>
      <c r="N52" s="50">
        <f>N36-N62</f>
        <v>0</v>
      </c>
      <c r="O52" s="50">
        <f>O36-O62</f>
        <v>0</v>
      </c>
      <c r="P52" s="50">
        <f>P36-P62</f>
        <v>0</v>
      </c>
      <c r="Q52" s="38">
        <f>Q36-Q62</f>
        <v>0</v>
      </c>
    </row>
    <row r="53" spans="1:17" s="5" customFormat="1" ht="32.25" customHeight="1" x14ac:dyDescent="0.25">
      <c r="A53" s="133"/>
      <c r="B53" s="134"/>
      <c r="C53" s="137"/>
      <c r="D53" s="9" t="s">
        <v>20</v>
      </c>
      <c r="E53" s="36">
        <f t="shared" si="14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</row>
    <row r="54" spans="1:17" s="5" customFormat="1" ht="15.6" customHeight="1" x14ac:dyDescent="0.25">
      <c r="A54" s="52"/>
      <c r="B54" s="53"/>
      <c r="C54" s="135" t="s">
        <v>77</v>
      </c>
      <c r="D54" s="9" t="s">
        <v>25</v>
      </c>
      <c r="E54" s="36">
        <f>E55+E56+E57+E58</f>
        <v>612200</v>
      </c>
      <c r="F54" s="38">
        <v>0</v>
      </c>
      <c r="G54" s="38">
        <v>63000</v>
      </c>
      <c r="H54" s="38">
        <v>0</v>
      </c>
      <c r="I54" s="38">
        <v>199200</v>
      </c>
      <c r="J54" s="38">
        <v>350000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</row>
    <row r="55" spans="1:17" s="5" customFormat="1" ht="15.75" x14ac:dyDescent="0.25">
      <c r="A55" s="52"/>
      <c r="B55" s="53"/>
      <c r="C55" s="136"/>
      <c r="D55" s="9" t="s">
        <v>17</v>
      </c>
      <c r="E55" s="36">
        <f>SUM(F55:Q55)</f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</row>
    <row r="56" spans="1:17" s="5" customFormat="1" ht="32.25" customHeight="1" x14ac:dyDescent="0.25">
      <c r="A56" s="52"/>
      <c r="B56" s="53"/>
      <c r="C56" s="136"/>
      <c r="D56" s="9" t="s">
        <v>18</v>
      </c>
      <c r="E56" s="36">
        <f t="shared" ref="E56:E58" si="15">SUM(F56:Q56)</f>
        <v>0</v>
      </c>
      <c r="F56" s="38">
        <v>0</v>
      </c>
      <c r="G56" s="38">
        <v>0</v>
      </c>
      <c r="H56" s="38" t="s">
        <v>76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</row>
    <row r="57" spans="1:17" s="5" customFormat="1" ht="15.75" x14ac:dyDescent="0.25">
      <c r="A57" s="52"/>
      <c r="B57" s="53"/>
      <c r="C57" s="136"/>
      <c r="D57" s="9" t="s">
        <v>19</v>
      </c>
      <c r="E57" s="36">
        <f t="shared" si="15"/>
        <v>612200</v>
      </c>
      <c r="F57" s="38">
        <v>0</v>
      </c>
      <c r="G57" s="38">
        <v>63000</v>
      </c>
      <c r="H57" s="38">
        <v>0</v>
      </c>
      <c r="I57" s="38">
        <v>199200</v>
      </c>
      <c r="J57" s="38">
        <v>350000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</row>
    <row r="58" spans="1:17" s="5" customFormat="1" ht="32.25" customHeight="1" x14ac:dyDescent="0.25">
      <c r="A58" s="133" t="s">
        <v>42</v>
      </c>
      <c r="B58" s="134"/>
      <c r="C58" s="137"/>
      <c r="D58" s="9" t="s">
        <v>20</v>
      </c>
      <c r="E58" s="36">
        <f t="shared" si="15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</row>
    <row r="59" spans="1:17" s="5" customFormat="1" ht="15.75" x14ac:dyDescent="0.25">
      <c r="A59" s="159" t="s">
        <v>42</v>
      </c>
      <c r="B59" s="160"/>
      <c r="C59" s="135" t="s">
        <v>75</v>
      </c>
      <c r="D59" s="8" t="s">
        <v>25</v>
      </c>
      <c r="E59" s="36">
        <f>E60+E61+E62+E63</f>
        <v>1172102.8</v>
      </c>
      <c r="F59" s="38">
        <v>203302.8</v>
      </c>
      <c r="G59" s="49">
        <v>0</v>
      </c>
      <c r="H59" s="50">
        <v>563000</v>
      </c>
      <c r="I59" s="49">
        <v>150800</v>
      </c>
      <c r="J59" s="49">
        <v>255000</v>
      </c>
      <c r="K59" s="49">
        <v>0</v>
      </c>
      <c r="L59" s="49">
        <v>0</v>
      </c>
      <c r="M59" s="49">
        <f t="shared" ref="M59:Q59" si="16">M60+M61+M62+M63</f>
        <v>0</v>
      </c>
      <c r="N59" s="49">
        <v>0</v>
      </c>
      <c r="O59" s="49">
        <f t="shared" si="16"/>
        <v>0</v>
      </c>
      <c r="P59" s="49">
        <v>0</v>
      </c>
      <c r="Q59" s="49">
        <f t="shared" si="16"/>
        <v>0</v>
      </c>
    </row>
    <row r="60" spans="1:17" s="5" customFormat="1" ht="15.75" x14ac:dyDescent="0.25">
      <c r="A60" s="161"/>
      <c r="B60" s="162"/>
      <c r="C60" s="136"/>
      <c r="D60" s="9" t="s">
        <v>17</v>
      </c>
      <c r="E60" s="36">
        <f>SUM(F60:Q60)</f>
        <v>0</v>
      </c>
      <c r="F60" s="38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</row>
    <row r="61" spans="1:17" ht="31.5" x14ac:dyDescent="0.25">
      <c r="A61" s="161"/>
      <c r="B61" s="162"/>
      <c r="C61" s="136"/>
      <c r="D61" s="9" t="s">
        <v>18</v>
      </c>
      <c r="E61" s="36">
        <f t="shared" ref="E61:E63" si="17">SUM(F61:Q61)</f>
        <v>0</v>
      </c>
      <c r="F61" s="38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</row>
    <row r="62" spans="1:17" ht="15.75" x14ac:dyDescent="0.25">
      <c r="A62" s="161"/>
      <c r="B62" s="162"/>
      <c r="C62" s="136"/>
      <c r="D62" s="9" t="s">
        <v>19</v>
      </c>
      <c r="E62" s="36">
        <f t="shared" si="17"/>
        <v>1172102.8</v>
      </c>
      <c r="F62" s="38">
        <v>203302.8</v>
      </c>
      <c r="G62" s="49" t="s">
        <v>76</v>
      </c>
      <c r="H62" s="49">
        <v>563000</v>
      </c>
      <c r="I62" s="49">
        <v>150800</v>
      </c>
      <c r="J62" s="49">
        <v>255000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</row>
    <row r="63" spans="1:17" ht="31.5" x14ac:dyDescent="0.25">
      <c r="A63" s="133"/>
      <c r="B63" s="134"/>
      <c r="C63" s="137"/>
      <c r="D63" s="9" t="s">
        <v>20</v>
      </c>
      <c r="E63" s="36">
        <f t="shared" si="17"/>
        <v>0</v>
      </c>
      <c r="F63" s="38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</row>
    <row r="64" spans="1:17" x14ac:dyDescent="0.25">
      <c r="A64" s="5"/>
      <c r="B64" s="5"/>
      <c r="C64" s="5"/>
      <c r="D64" s="5"/>
      <c r="E64" s="5"/>
      <c r="F64" s="5"/>
      <c r="G64" s="5"/>
      <c r="H64" s="10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5">
      <c r="A65" s="5"/>
      <c r="B65" s="5"/>
      <c r="C65" s="5"/>
      <c r="D65" s="5"/>
      <c r="E65" s="5"/>
      <c r="F65" s="5"/>
      <c r="G65" s="5"/>
      <c r="H65" s="10"/>
      <c r="I65" s="5"/>
      <c r="J65" s="5"/>
      <c r="K65" s="5"/>
      <c r="L65" s="5"/>
      <c r="M65" s="5"/>
      <c r="N65" s="5"/>
      <c r="O65" s="5"/>
      <c r="P65" s="5"/>
      <c r="Q65" s="5"/>
    </row>
  </sheetData>
  <mergeCells count="40">
    <mergeCell ref="A59:B63"/>
    <mergeCell ref="C59:C63"/>
    <mergeCell ref="P5:Q5"/>
    <mergeCell ref="A17:A21"/>
    <mergeCell ref="B17:B21"/>
    <mergeCell ref="C17:C21"/>
    <mergeCell ref="A7:A9"/>
    <mergeCell ref="B7:B9"/>
    <mergeCell ref="C7:C9"/>
    <mergeCell ref="A38:B42"/>
    <mergeCell ref="C38:C42"/>
    <mergeCell ref="A43:B47"/>
    <mergeCell ref="C43:C47"/>
    <mergeCell ref="A48:B48"/>
    <mergeCell ref="A22:Q22"/>
    <mergeCell ref="A33:B37"/>
    <mergeCell ref="C33:C37"/>
    <mergeCell ref="A49:B53"/>
    <mergeCell ref="C49:C53"/>
    <mergeCell ref="D7:D9"/>
    <mergeCell ref="E7:Q7"/>
    <mergeCell ref="E8:E9"/>
    <mergeCell ref="F8:Q8"/>
    <mergeCell ref="A11:Q11"/>
    <mergeCell ref="A58:B58"/>
    <mergeCell ref="C54:C58"/>
    <mergeCell ref="P1:Q1"/>
    <mergeCell ref="P2:Q2"/>
    <mergeCell ref="P3:Q3"/>
    <mergeCell ref="P4:Q4"/>
    <mergeCell ref="A28:A32"/>
    <mergeCell ref="B28:B32"/>
    <mergeCell ref="C28:C32"/>
    <mergeCell ref="A6:Q6"/>
    <mergeCell ref="A12:A16"/>
    <mergeCell ref="B12:B16"/>
    <mergeCell ref="C12:C16"/>
    <mergeCell ref="A23:A27"/>
    <mergeCell ref="B23:B27"/>
    <mergeCell ref="C23:C27"/>
  </mergeCells>
  <pageMargins left="1.1811023622047245" right="0.39370078740157483" top="0.78740157480314965" bottom="0.78740157480314965" header="0.31496062992125984" footer="0.31496062992125984"/>
  <pageSetup paperSize="9" scale="40" firstPageNumber="5" fitToHeight="5" orientation="landscape" useFirstPageNumber="1" verticalDpi="180" r:id="rId1"/>
  <headerFooter differentOddEven="1">
    <oddHeader>&amp;C5</oddHeader>
    <evenHeader>&amp;C6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2023-10-31T05:16:49Z</dcterms:modified>
</cp:coreProperties>
</file>