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 firstSheet="1" activeTab="2"/>
  </bookViews>
  <sheets>
    <sheet name="Таблица 1 " sheetId="12" state="hidden" r:id="rId1"/>
    <sheet name="Таблица 1" sheetId="13" r:id="rId2"/>
    <sheet name="Таблица 2" sheetId="11" r:id="rId3"/>
    <sheet name="Таблица 3" sheetId="3" state="hidden" r:id="rId4"/>
    <sheet name="Таблица 4" sheetId="4" state="hidden" r:id="rId5"/>
    <sheet name="Таблица 5" sheetId="5" state="hidden" r:id="rId6"/>
    <sheet name="Таблица 7" sheetId="7" state="hidden" r:id="rId7"/>
    <sheet name="Таблица 8" sheetId="8" state="hidden" r:id="rId8"/>
    <sheet name="Таблица 9" sheetId="9" state="hidden" r:id="rId9"/>
  </sheets>
  <definedNames>
    <definedName name="_xlnm.Print_Area" localSheetId="0">'Таблица 1 '!$A$1:$K$68</definedName>
    <definedName name="_xlnm.Print_Area" localSheetId="2">'Таблица 2'!$A$1:$Q$97</definedName>
    <definedName name="_xlnm.Print_Area" localSheetId="3">'Таблица 3'!$A$1:$D$23</definedName>
  </definedNames>
  <calcPr calcId="144525"/>
</workbook>
</file>

<file path=xl/calcChain.xml><?xml version="1.0" encoding="utf-8"?>
<calcChain xmlns="http://schemas.openxmlformats.org/spreadsheetml/2006/main">
  <c r="D27" i="13" l="1"/>
  <c r="K52" i="11"/>
  <c r="K46" i="11" s="1"/>
  <c r="M52" i="11"/>
  <c r="K53" i="11"/>
  <c r="K59" i="11"/>
  <c r="K66" i="11" l="1"/>
  <c r="K22" i="11"/>
  <c r="K32" i="11"/>
  <c r="M24" i="11" l="1"/>
  <c r="L24" i="11"/>
  <c r="L56" i="11" l="1"/>
  <c r="E68" i="11"/>
  <c r="E69" i="11"/>
  <c r="Q56" i="11"/>
  <c r="P56" i="11"/>
  <c r="O56" i="11"/>
  <c r="N56" i="11"/>
  <c r="M56" i="11"/>
  <c r="K56" i="11"/>
  <c r="E59" i="11" l="1"/>
  <c r="E58" i="11"/>
  <c r="I50" i="11"/>
  <c r="I56" i="11"/>
  <c r="I66" i="11"/>
  <c r="H56" i="11"/>
  <c r="H66" i="11"/>
  <c r="G56" i="11"/>
  <c r="G66" i="11"/>
  <c r="F66" i="11"/>
  <c r="F56" i="11"/>
  <c r="E56" i="11" l="1"/>
  <c r="J56" i="11"/>
  <c r="J66" i="11"/>
  <c r="E66" i="11" s="1"/>
  <c r="J22" i="11" l="1"/>
  <c r="I27" i="13" l="1"/>
  <c r="E31" i="11" l="1"/>
  <c r="E21" i="11"/>
  <c r="H27" i="13" l="1"/>
  <c r="G27" i="13"/>
  <c r="F27" i="13"/>
  <c r="E27" i="13"/>
  <c r="D21" i="12" l="1"/>
  <c r="F36" i="11"/>
  <c r="H36" i="11" l="1"/>
  <c r="H46" i="11" s="1"/>
  <c r="H37" i="11"/>
  <c r="H47" i="11" s="1"/>
  <c r="H38" i="11"/>
  <c r="H44" i="11" l="1"/>
  <c r="H34" i="11"/>
  <c r="H50" i="11"/>
  <c r="E45" i="11"/>
  <c r="Q38" i="11"/>
  <c r="P38" i="11"/>
  <c r="O38" i="11"/>
  <c r="N38" i="11"/>
  <c r="M38" i="11"/>
  <c r="L38" i="11"/>
  <c r="K38" i="11"/>
  <c r="J38" i="11"/>
  <c r="I38" i="11"/>
  <c r="G38" i="11"/>
  <c r="F38" i="11"/>
  <c r="K37" i="11"/>
  <c r="K47" i="11" s="1"/>
  <c r="J37" i="11"/>
  <c r="J47" i="11" s="1"/>
  <c r="F37" i="11"/>
  <c r="Q36" i="11"/>
  <c r="P36" i="11"/>
  <c r="O36" i="11"/>
  <c r="N36" i="11"/>
  <c r="M36" i="11"/>
  <c r="L36" i="11"/>
  <c r="K36" i="11"/>
  <c r="J36" i="11"/>
  <c r="J46" i="11" s="1"/>
  <c r="I36" i="11"/>
  <c r="I46" i="11" s="1"/>
  <c r="G36" i="11"/>
  <c r="G46" i="11" s="1"/>
  <c r="Q35" i="11"/>
  <c r="N35" i="11" s="1"/>
  <c r="K35" i="11" s="1"/>
  <c r="J35" i="11" s="1"/>
  <c r="I35" i="11" s="1"/>
  <c r="P35" i="11"/>
  <c r="M35" i="11" s="1"/>
  <c r="O35" i="11"/>
  <c r="L35" i="11" s="1"/>
  <c r="E33" i="11"/>
  <c r="E32" i="11"/>
  <c r="Q30" i="11"/>
  <c r="N30" i="11" s="1"/>
  <c r="N29" i="11" s="1"/>
  <c r="P30" i="11"/>
  <c r="P29" i="11" s="1"/>
  <c r="O30" i="11"/>
  <c r="L30" i="11" s="1"/>
  <c r="L29" i="11" s="1"/>
  <c r="I29" i="11"/>
  <c r="Q28" i="11"/>
  <c r="P28" i="11" s="1"/>
  <c r="O28" i="11" s="1"/>
  <c r="N28" i="11" s="1"/>
  <c r="M28" i="11" s="1"/>
  <c r="L28" i="11" s="1"/>
  <c r="K28" i="11" s="1"/>
  <c r="J28" i="11" s="1"/>
  <c r="I28" i="11" s="1"/>
  <c r="Q27" i="11"/>
  <c r="P27" i="11" s="1"/>
  <c r="O27" i="11" s="1"/>
  <c r="N27" i="11" s="1"/>
  <c r="E27" i="11" s="1"/>
  <c r="Q26" i="11"/>
  <c r="P26" i="11" s="1"/>
  <c r="O26" i="11" s="1"/>
  <c r="N26" i="11" s="1"/>
  <c r="E26" i="11" s="1"/>
  <c r="Q25" i="11"/>
  <c r="P25" i="11" s="1"/>
  <c r="O25" i="11" s="1"/>
  <c r="N25" i="11" s="1"/>
  <c r="M25" i="11" s="1"/>
  <c r="L25" i="11" s="1"/>
  <c r="K25" i="11" s="1"/>
  <c r="Q24" i="11"/>
  <c r="P24" i="11" s="1"/>
  <c r="O24" i="11" s="1"/>
  <c r="N24" i="11" s="1"/>
  <c r="E23" i="11"/>
  <c r="I37" i="11"/>
  <c r="Q20" i="11"/>
  <c r="N20" i="11" s="1"/>
  <c r="P20" i="11"/>
  <c r="O20" i="11"/>
  <c r="L20" i="11" s="1"/>
  <c r="E18" i="11"/>
  <c r="E16" i="11"/>
  <c r="Q15" i="11"/>
  <c r="P15" i="11"/>
  <c r="M15" i="11" s="1"/>
  <c r="M14" i="11" s="1"/>
  <c r="O15" i="11"/>
  <c r="K44" i="11" l="1"/>
  <c r="E36" i="11"/>
  <c r="F47" i="11"/>
  <c r="J44" i="11"/>
  <c r="H35" i="11"/>
  <c r="G35" i="11" s="1"/>
  <c r="F35" i="11" s="1"/>
  <c r="E35" i="11" s="1"/>
  <c r="H28" i="11"/>
  <c r="G28" i="11" s="1"/>
  <c r="F28" i="11" s="1"/>
  <c r="E28" i="11" s="1"/>
  <c r="F46" i="11"/>
  <c r="F34" i="11"/>
  <c r="M30" i="11"/>
  <c r="M29" i="11" s="1"/>
  <c r="J34" i="11"/>
  <c r="L19" i="11"/>
  <c r="O29" i="11"/>
  <c r="P14" i="11"/>
  <c r="E38" i="11"/>
  <c r="K30" i="11"/>
  <c r="J25" i="11"/>
  <c r="J24" i="11" s="1"/>
  <c r="K24" i="11"/>
  <c r="O14" i="11"/>
  <c r="L15" i="11"/>
  <c r="L14" i="11" s="1"/>
  <c r="E17" i="11"/>
  <c r="M20" i="11"/>
  <c r="K34" i="11"/>
  <c r="L37" i="11"/>
  <c r="Q29" i="11"/>
  <c r="N15" i="11"/>
  <c r="Q14" i="11"/>
  <c r="K20" i="11"/>
  <c r="I34" i="11"/>
  <c r="I47" i="11"/>
  <c r="I44" i="11" s="1"/>
  <c r="E46" i="11" l="1"/>
  <c r="F44" i="11"/>
  <c r="E52" i="11"/>
  <c r="J30" i="11"/>
  <c r="H30" i="11" s="1"/>
  <c r="H29" i="11" s="1"/>
  <c r="K29" i="11"/>
  <c r="K15" i="11"/>
  <c r="N14" i="11"/>
  <c r="J50" i="11"/>
  <c r="F50" i="11"/>
  <c r="N22" i="11"/>
  <c r="M37" i="11"/>
  <c r="K19" i="11"/>
  <c r="J20" i="11"/>
  <c r="L34" i="11"/>
  <c r="L47" i="11"/>
  <c r="L44" i="11" s="1"/>
  <c r="M19" i="11"/>
  <c r="I25" i="11"/>
  <c r="H25" i="11" s="1"/>
  <c r="H24" i="11" s="1"/>
  <c r="J29" i="11" l="1"/>
  <c r="K50" i="11"/>
  <c r="G30" i="11"/>
  <c r="I24" i="11"/>
  <c r="M34" i="11"/>
  <c r="M47" i="11"/>
  <c r="M44" i="11" s="1"/>
  <c r="L53" i="11"/>
  <c r="L50" i="11" s="1"/>
  <c r="I20" i="11"/>
  <c r="H20" i="11" s="1"/>
  <c r="H19" i="11" s="1"/>
  <c r="J19" i="11"/>
  <c r="N37" i="11"/>
  <c r="O22" i="11"/>
  <c r="N19" i="11"/>
  <c r="J15" i="11"/>
  <c r="K14" i="11"/>
  <c r="F30" i="11" l="1"/>
  <c r="F29" i="11" s="1"/>
  <c r="G29" i="11"/>
  <c r="I19" i="11"/>
  <c r="M53" i="11"/>
  <c r="M50" i="11" s="1"/>
  <c r="O37" i="11"/>
  <c r="O19" i="11"/>
  <c r="P22" i="11"/>
  <c r="N47" i="11"/>
  <c r="N44" i="11" s="1"/>
  <c r="N34" i="11"/>
  <c r="J14" i="11"/>
  <c r="I15" i="11"/>
  <c r="H15" i="11" s="1"/>
  <c r="H14" i="11" s="1"/>
  <c r="G25" i="11"/>
  <c r="E30" i="11" l="1"/>
  <c r="E29" i="11" s="1"/>
  <c r="F25" i="11"/>
  <c r="G24" i="11"/>
  <c r="Q22" i="11"/>
  <c r="P37" i="11"/>
  <c r="P19" i="11"/>
  <c r="G20" i="11"/>
  <c r="I14" i="11"/>
  <c r="N53" i="11"/>
  <c r="N50" i="11" s="1"/>
  <c r="O47" i="11"/>
  <c r="O44" i="11" s="1"/>
  <c r="O34" i="11"/>
  <c r="G15" i="11" l="1"/>
  <c r="P34" i="11"/>
  <c r="P47" i="11"/>
  <c r="P44" i="11" s="1"/>
  <c r="Q19" i="11"/>
  <c r="Q37" i="11"/>
  <c r="E22" i="11"/>
  <c r="O53" i="11"/>
  <c r="O50" i="11" s="1"/>
  <c r="F20" i="11"/>
  <c r="G19" i="11"/>
  <c r="F24" i="11"/>
  <c r="E25" i="11"/>
  <c r="E24" i="11" s="1"/>
  <c r="P53" i="11" l="1"/>
  <c r="P50" i="11" s="1"/>
  <c r="E20" i="11"/>
  <c r="F19" i="11"/>
  <c r="E19" i="11" s="1"/>
  <c r="Q34" i="11"/>
  <c r="Q47" i="11"/>
  <c r="Q44" i="11" s="1"/>
  <c r="F15" i="11"/>
  <c r="G14" i="11"/>
  <c r="G37" i="11" s="1"/>
  <c r="E37" i="11" s="1"/>
  <c r="G47" i="11" l="1"/>
  <c r="G44" i="11" s="1"/>
  <c r="G34" i="11"/>
  <c r="E34" i="11" s="1"/>
  <c r="F14" i="11"/>
  <c r="E14" i="11" s="1"/>
  <c r="E15" i="11"/>
  <c r="Q53" i="11"/>
  <c r="Q50" i="11" s="1"/>
  <c r="E47" i="11" l="1"/>
  <c r="E44" i="11" s="1"/>
  <c r="G50" i="11" l="1"/>
  <c r="E53" i="11"/>
  <c r="E50" i="11" s="1"/>
  <c r="G21" i="12" l="1"/>
  <c r="F21" i="12"/>
  <c r="E21" i="12" l="1"/>
  <c r="H21" i="12"/>
  <c r="G7" i="7" l="1"/>
</calcChain>
</file>

<file path=xl/sharedStrings.xml><?xml version="1.0" encoding="utf-8"?>
<sst xmlns="http://schemas.openxmlformats.org/spreadsheetml/2006/main" count="472" uniqueCount="198">
  <si>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</si>
  <si>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</si>
  <si>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</si>
  <si>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</si>
  <si>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</si>
  <si>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</si>
  <si>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</si>
  <si>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</si>
  <si>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</si>
  <si>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</si>
  <si>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</si>
  <si>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</si>
  <si>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</si>
  <si>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</si>
  <si>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</si>
  <si>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</si>
  <si>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</si>
  <si>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</si>
  <si>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</si>
  <si>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</si>
  <si>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</si>
  <si>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</si>
  <si>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</si>
  <si>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</si>
  <si>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</si>
  <si>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</si>
  <si>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</si>
  <si>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2.1</t>
  </si>
  <si>
    <t>Ответственный исполнитель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</si>
  <si>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</si>
  <si>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</si>
  <si>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</si>
  <si>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порядка, номер приложения (при наличии)</t>
  </si>
  <si>
    <t>Всего в том числе</t>
  </si>
  <si>
    <t>Наименование объекта</t>
  </si>
  <si>
    <t>Мощность</t>
  </si>
  <si>
    <t>Срок строительства, проектирования (характер работ)</t>
  </si>
  <si>
    <t>Рассчетная стоимость объекта в ценах соответствующих лет с учетом периода реализации проекта</t>
  </si>
  <si>
    <t>Остаток стоимости на 01.01.20_</t>
  </si>
  <si>
    <t>Инвестиции на 20_год</t>
  </si>
  <si>
    <t>всего</t>
  </si>
  <si>
    <t>иные средства</t>
  </si>
  <si>
    <t>Механизм реализации</t>
  </si>
  <si>
    <t>Заказчик по строительству (приобретению)</t>
  </si>
  <si>
    <t>Перечень
 реализуемых объектов на 20_ год и на плановый период 20_ и 20_ годов, включая приобретение объектов недвижимого имущества, объетов, создаваемых в соответствии с соглашениями о государственно-частном партнерстве, муниципально-частом партнерстве и концессионными соглашениями</t>
  </si>
  <si>
    <t>Таблица 4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</si>
  <si>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</si>
  <si>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</si>
  <si>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</si>
  <si>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Срок строительства, проектирования (приобретения)</t>
  </si>
  <si>
    <t>Механизм реализации (источник финансирования)</t>
  </si>
  <si>
    <t>Наименование показателя</t>
  </si>
  <si>
    <t>Основание</t>
  </si>
  <si>
    <t xml:space="preserve">Нормативный правовой акт </t>
  </si>
  <si>
    <t>Реквизиты</t>
  </si>
  <si>
    <t>Пункт, подпункт</t>
  </si>
  <si>
    <t>Содержание</t>
  </si>
  <si>
    <t>Структурные элементы (основного мероприятия) муниципальной программы</t>
  </si>
  <si>
    <t>Сумма всего, руб.</t>
  </si>
  <si>
    <t>по годам в руб.</t>
  </si>
  <si>
    <t>Наказы избирателей</t>
  </si>
  <si>
    <t>Таблица 7</t>
  </si>
  <si>
    <t>Номер, наименование мероприятия (Приложение 2)</t>
  </si>
  <si>
    <t>Меры направленные на достижение значений (уровней) показателей</t>
  </si>
  <si>
    <t>Наименование портфеля проектов основанного на национальных и федеральных проектах Российской Федерации</t>
  </si>
  <si>
    <t>Ответственный исполнитель/соисполнитель</t>
  </si>
  <si>
    <t>Контрольное событие (промежуточный результат)</t>
  </si>
  <si>
    <t>Таблица 8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</si>
  <si>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Ханты-Мансийского автономного округа - Югры </t>
  </si>
  <si>
    <t>Задача №1</t>
  </si>
  <si>
    <t>1.1.</t>
  </si>
  <si>
    <t>1.2.</t>
  </si>
  <si>
    <t>Задача №2</t>
  </si>
  <si>
    <t>2.1.</t>
  </si>
  <si>
    <t>2.2.</t>
  </si>
  <si>
    <t>Содержание предложения</t>
  </si>
  <si>
    <t>Структурные элементы (основные мероприятия) муниципальной программы</t>
  </si>
  <si>
    <t>Номер, наименование показателя</t>
  </si>
  <si>
    <t>Автор</t>
  </si>
  <si>
    <t>Таблица 9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</si>
  <si>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 - экономическое развитие Ханты-Мансийского автономного округа - Югры и города Покачи</t>
  </si>
  <si>
    <t>Направления расходов структурного элемента (основного мероприятия)</t>
  </si>
  <si>
    <t xml:space="preserve"> -</t>
  </si>
  <si>
    <t>Прочие расходы</t>
  </si>
  <si>
    <t>В том числе:</t>
  </si>
  <si>
    <t>Таблица 1</t>
  </si>
  <si>
    <t>Таблица 3</t>
  </si>
  <si>
    <t>Всего (2019-2030)</t>
  </si>
  <si>
    <t>2026-2030</t>
  </si>
  <si>
    <t>На момент окончания реализации муниципальной программы (2030)</t>
  </si>
  <si>
    <t>2019-2030</t>
  </si>
  <si>
    <t>Управление образования администрации города Покачи</t>
  </si>
  <si>
    <t>6</t>
  </si>
  <si>
    <t>Заместитель главы города Покачи</t>
  </si>
  <si>
    <t>2023</t>
  </si>
  <si>
    <t xml:space="preserve"> Организация отдыха детей города Покачи в каникулярное время</t>
  </si>
  <si>
    <t xml:space="preserve">1. Управление культуры, спорта и молодежной политики администрации города Покачи;
2. Отдел по осуществлению деятельности муниципальной комиссии по делам несовершеннолетних и защите их прав администрации города Покачи;
3. Бюджетное учреждение "Центр по бухгалтерскому и экономическому обслуживанию";
4. Негосударственные организации (некоммерческие, коммерческие), в том числе социально ориентированные некоммерческие организации.
</t>
  </si>
  <si>
    <t xml:space="preserve">Создание условий для организации отдыха детей в каникулярный период
</t>
  </si>
  <si>
    <t xml:space="preserve">1. Развитие и качественное улучшение инфраструктуры отдыха детей города.
2. Развитие малозатратных форм отдыха детей города.
3. Организация отдыха детей города в весенний, осенний и летний каникулярные периоды.
</t>
  </si>
  <si>
    <t xml:space="preserve">1. Организация работы малозатратных форм отдыха детей в каникулярное время;
2. Организация работы городских лагерей различных типов в каникулярное время;
3. Организация отдыха, оздоровления детей города Покачи за пределами.
</t>
  </si>
  <si>
    <t>Доля детей от 6 до 17 лет (включительно), охваченных отдыхом в лагерях с дневным пребыванием, % Д6-17 лдп / Д6-17 всего x 100%</t>
  </si>
  <si>
    <t>Доля детей "группы риска" состоящих на профилактическом учете муниципальной комиссии по делам несовершеннолетних, охваченных различными формами отдыха и оздоровления, % Д6-17 пу лдп / Д6-17 пу x 100%</t>
  </si>
  <si>
    <t>Доля детей в возрасте от 6 до 17 лет, охваченными различными формами отдыха и оздоровления, %. Д6-17 орф / Д6-17 всего X 100% &lt;3&gt;</t>
  </si>
  <si>
    <t>Количество детей в возрасте от 6 до 17 лет, охваченных организованным отдыхом в климатически благоприятных регионах России, чел. &lt;4&gt;</t>
  </si>
  <si>
    <t>Количество клубных объединений, организованных учреждениями культуры и спорта, в каникулярное время на территории города Покачи (ед.)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</si>
  <si>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 (ед.)</t>
  </si>
  <si>
    <t xml:space="preserve"> Распоряжение заместителя главы города, курирующего данное направление "О выезде детей"
</t>
  </si>
  <si>
    <t>2</t>
  </si>
  <si>
    <t>3</t>
  </si>
  <si>
    <t>100</t>
  </si>
  <si>
    <t>1</t>
  </si>
  <si>
    <t>Управление образования администрации города Покачи, отдел по осуществлению деятельности муниципальной комиссии по делам несовершеннолетних и защите их прав администрации города Покачи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</si>
  <si>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</si>
  <si>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 xml:space="preserve">Управление образования администрации города Покачи, управление культуры, спорта и молодежной политики администрации города Покачи, </t>
  </si>
  <si>
    <t>Управление культуры, спорта и молодежной политики администрации города Покачи</t>
  </si>
  <si>
    <t>Ответственный исполнитель/
соисполнитель</t>
  </si>
  <si>
    <t>Финансовые затраты на реализацию (рублей)</t>
  </si>
  <si>
    <t>в том числе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</si>
  <si>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</si>
  <si>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</si>
  <si>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</si>
  <si>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</si>
  <si>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</si>
  <si>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</si>
  <si>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</si>
  <si>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</si>
  <si>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</si>
  <si>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</si>
  <si>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</si>
  <si>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</si>
  <si>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Организация работы малозатратных форм отдыха детей в каникулярное время (показатель №5)</t>
  </si>
  <si>
    <t>Организация работы городских лагерей различных типов в каникулярное время   (показатели №1, №2,№6)</t>
  </si>
  <si>
    <t xml:space="preserve">Организация питания детей в возрасте от 6 до 17 лет (включительно) в лагерях с дневным пребыванием детей, в возрасте от 8 до 17 лет (включительно), в палаточных лагерях на детей в возрасте от 8 до 17 лет (включительно), в возрасте от 14 до 17 лет (включительно) - в лагерях труда и отдыха с дневным пребыванием  детей </t>
  </si>
  <si>
    <t>Организация отдыха, оздоровления  детей города Покачи за пределами  (показатели №4,№3)</t>
  </si>
  <si>
    <t>ВСЕГО</t>
  </si>
  <si>
    <t>Ответственный исполнитель -управление образования администрации города Покачи</t>
  </si>
  <si>
    <t>Соисполнители: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</si>
  <si>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</si>
  <si>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Основные мероприятия</t>
  </si>
  <si>
    <t>Цель "Создание условий для организации отдыха детей в каникулярный период"</t>
  </si>
  <si>
    <t>Задачи 1. "Развитие малозатратных форм отдыха детей города."</t>
  </si>
  <si>
    <t>Основныое мероприятие "Организация работы малозатратных форм отдыха детей в каникулярное время"</t>
  </si>
  <si>
    <t>Организация работы малозатратных форм отдыха детей в каникулярное время</t>
  </si>
  <si>
    <t>Основное мероприятие "Организация работы городских лагерей различных типов в каникулярное время"</t>
  </si>
  <si>
    <t>Организация работы городских лагерей различных типов в каникулярное время</t>
  </si>
  <si>
    <t>Задачи 2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</si>
  <si>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Задачи 3 "Организация отдыха детей города в весенний, осенний и летний каникулярные периоды", "Развитие и качественное улучшение инфраструктуры отдыха детей города"</t>
  </si>
  <si>
    <t>Основное мероприятие "Организация отдыха, оздоровления детей города Покачи за пределами"</t>
  </si>
  <si>
    <t>Организация отдыха, оздоровления  детей города Покачи за пределами</t>
  </si>
  <si>
    <t>Постановление Правительства Ханты-Мансийского автономного округа - Югры от 27.01.2010 №21-п «О порядке организации отдыха и оздоровления детей, имеющих место жительства в Ханты-Мансийском автономном округе – Югре»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</si>
  <si>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Югры».</t>
  </si>
  <si>
    <t>Федеральный закон от 24.07.1998 №124-ФЗ «Об основных гарантиях прав ребенка в Российской Федерации»</t>
  </si>
  <si>
    <t>Постановление администрации города Покачи от 09.06.2020 №466 «Об утверждении Положения о мероприятиях по обеспечению организации отдыха детей, имеющих место жительства в городе Покачи, в каникулярное время, включая мероприятия по обеспечению безопасности их жизни и здоровья»</t>
  </si>
  <si>
    <t xml:space="preserve"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
</t>
  </si>
  <si>
    <t>Постановление администрации города Покачи от 12.03.2021 №211 «Об осуществлении отдельного государственного полномочия по организации и обеспечению отдыха и оздоровления детей"</t>
  </si>
  <si>
    <t>Постановление администрации города Покачи от 15.02.2022 №173 "«Об организации отдыха детей города Покачи в каникулярное время в 2022 году»</t>
  </si>
  <si>
    <t>Оплата труда и начисления на оплату труда</t>
  </si>
  <si>
    <t>Оплата труда и начисления на оплату труда работников и подростков лагерей с дневным пребыванием детей, приобретение моющих и чистящих средств, санитарно-эпидемиологическое заключение, оплата за проведение санитарно-бактериологических, химических исследований в лагере с дневным пребыванием, оплата за проведение обследования на носительство вирусных кишечных инфекций работников пищеблока, питьевой режим, обследование на COVID-19, медицинский осмотр работников лагерей с дневным пребыванием, организация питания детей в лагерях с дневным пребыванием детей</t>
  </si>
  <si>
    <t>Приобретение путевок, страхование детей от несчастных случаев, расходы на сопровождающих организованных групп детей,  транспортные расходы</t>
  </si>
  <si>
    <t>4</t>
  </si>
  <si>
    <t>5</t>
  </si>
  <si>
    <t>Распоряжение заместителя главы города, курирующего данное направление "Об организации лагерей с дневным пребыванием детей города Покачи", Комплектование детей в общеобразовательных организациях города Покачи по состоянию на 01.01 текущего года.</t>
  </si>
  <si>
    <t xml:space="preserve"> Постановление Правительства ХМАО - Югры от 31.10.2021 N 468-п "О государственной программе Ханты-Мансийского автономного округа - Югры "Развитие образования", Комплектование детей в общеобразовательных организациях города Покачи по состоянию на 01.01 текущего года.
</t>
  </si>
  <si>
    <t>Постановление администрации города Покачи от 16.06.2021 №488 «О Порядке определения объема и предоставления из бюджета города Покачи субсидии, в том числе грантов в форме субсидии, юридическим лицам (за исключением государственным (муниципальным) учреждениям), индивидуальным предпринимателям, а также физическим лицам – производителям товаров, работ, услуг на финансовое обеспечение затрат, связанных с организацией отдыха детей и молодежи на территории города Покачи».</t>
  </si>
  <si>
    <t xml:space="preserve">Реестр несовершеннолетних, находящихся в социально опасном положении </t>
  </si>
  <si>
    <t>Муниципальное учреждение «Центр по бухгалтерскому и экономическому обслуживанию»</t>
  </si>
  <si>
    <t>Постановление администрации города Покачи "Об организации отдыха детей города Покачи в каникулярное время"</t>
  </si>
  <si>
    <t>115</t>
  </si>
  <si>
    <t>84,4</t>
  </si>
  <si>
    <t>75,4</t>
  </si>
  <si>
    <t>83,3</t>
  </si>
  <si>
    <t>74,5</t>
  </si>
  <si>
    <t>Приложение1</t>
  </si>
  <si>
    <t>к постановлению администрации</t>
  </si>
  <si>
    <t>города Покачи</t>
  </si>
  <si>
    <t>2024</t>
  </si>
  <si>
    <t>2025</t>
  </si>
  <si>
    <t>2026</t>
  </si>
  <si>
    <t>Таблица 2</t>
  </si>
  <si>
    <t>Распределение финансовых ресурсов муниципальной программы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</si>
  <si>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</si>
  <si>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</si>
  <si>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Всего по муниципальной программе:</t>
  </si>
  <si>
    <t>Инвестиции в объекты муниципальной собственности</t>
  </si>
  <si>
    <t>Комитет культуры и спорта администрации города Покачи, муниципальное учреждение «Центр по бухгалтерскому и экономическому обслуживанию»</t>
  </si>
  <si>
    <t>Управление образования администрации города Покачи, комитет культуры и спорта администрации города Покачи, мунципальное учреждение «Центр по бухгалтерскому и экономическому обслуживанию»</t>
  </si>
  <si>
    <t>Управление образования администрации города Покачи, комитет культуры и спорта администрации города Покачи, муниципальное учреждение «Центр по бухгалтерскому и экономическому обслуживанию»</t>
  </si>
  <si>
    <t>Управление образования администрации города Покачи, комитет кули молодежной политики администрации города Покачи, муниципальное учреждение «Центр по бухгалтерскому и экономическому обслуживанию»</t>
  </si>
  <si>
    <t>Комитет культуры и спорта администрации города Покачи</t>
  </si>
  <si>
    <t xml:space="preserve">1. Комитет культуры и спорта администрации города Покачи;
2. Отдел по осуществлению деятельности муниципальной комиссии по делам несовершеннолетних и защите их прав администрации города Покачи;
3. Бюджетное учреждение "Центр по бухгалтерскому и экономическому обслуживанию";
4. Негосударственные организации (некоммерческие, коммерческие), в том числе социально ориентированные некоммерческие организации.
</t>
  </si>
  <si>
    <t>2027</t>
  </si>
  <si>
    <t>2028-2030</t>
  </si>
  <si>
    <t>Управление образования администрации города Покачи, комитет культуры и спорта администрации города Покачи</t>
  </si>
  <si>
    <t xml:space="preserve"> Постановление Правительства ХМАО - Югры от 31.10.2021 № 468-п "О государственной программе Ханты-Мансийского автономного округа - Югры "Развитие образования", Комплектование детей в общеобразовательных организациях города Покачи по состоянию на 01.01 текущего года.
</t>
  </si>
  <si>
    <t xml:space="preserve">Управление образования администрации города Покачи, комитет культуры и спорта администрации города Покачи </t>
  </si>
  <si>
    <t>Приложение 2</t>
  </si>
  <si>
    <t>от_30.10.2023_№ 856</t>
  </si>
  <si>
    <t>от 30.10.2023 № 856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</si>
</sst>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#,##0"/>
    <numFmt numFmtId="166" formatCode="[$-419]#,##0.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166" fontId="0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43" fontId="3" fillId="0" borderId="0" applyFont="0" applyFill="0" applyBorder="0" applyAlignment="0" applyProtection="0"/>
  </cellStyleXfs>
  <cellXfs count="341">
    <xf numFmtId="166" fontId="0" fillId="0" borderId="0" xfId="0"/>
    <xf numFmtId="166" fontId="1" fillId="0" borderId="1" xfId="0" applyFont="1" applyBorder="1"/>
    <xf numFmtId="166" fontId="1" fillId="0" borderId="0" xfId="0" applyFont="1"/>
    <xf numFmtId="166" fontId="1" fillId="0" borderId="1" xfId="0" applyFont="1" applyBorder="1" applyAlignment="1">
      <alignment horizontal="center" vertical="center" wrapText="1"/>
    </xf>
    <xf numFmtId="166" fontId="1" fillId="0" borderId="1" xfId="0" applyFont="1" applyBorder="1" applyAlignment="1">
      <alignment horizontal="center" vertical="center"/>
    </xf>
    <xf numFmtId="166" fontId="2" fillId="0" borderId="1" xfId="0" applyFont="1" applyBorder="1" applyAlignment="1">
      <alignment horizontal="center" vertical="center" wrapText="1"/>
    </xf>
    <xf numFmtId="166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6" fontId="1" fillId="0" borderId="0" xfId="0" applyFont="1" applyAlignment="1">
      <alignment horizontal="right"/>
    </xf>
    <xf numFmtId="166" fontId="4" fillId="0" borderId="0" xfId="0" applyFont="1" applyFill="1"/>
    <xf numFmtId="4" fontId="1" fillId="0" borderId="1" xfId="0" applyNumberFormat="1" applyFont="1" applyBorder="1"/>
    <xf numFmtId="166" fontId="1" fillId="0" borderId="0" xfId="0" applyFont="1" applyFill="1"/>
    <xf numFmtId="166" fontId="4" fillId="0" borderId="0" xfId="2" applyFont="1" applyFill="1"/>
    <xf numFmtId="166" fontId="5" fillId="0" borderId="0" xfId="2" applyFont="1" applyFill="1"/>
    <xf numFmtId="166" fontId="1" fillId="0" borderId="0" xfId="2" applyFont="1" applyFill="1"/>
    <xf numFmtId="166" fontId="3" fillId="0" borderId="0" xfId="2" applyFill="1"/>
    <xf numFmtId="166" fontId="4" fillId="0" borderId="26" xfId="0" applyFont="1" applyBorder="1" applyAlignment="1">
      <alignment vertical="top" wrapText="1"/>
    </xf>
    <xf numFmtId="166" fontId="4" fillId="0" borderId="32" xfId="0" applyFont="1" applyFill="1" applyBorder="1" applyAlignment="1">
      <alignment vertical="top" wrapText="1"/>
    </xf>
    <xf numFmtId="166" fontId="4" fillId="0" borderId="10" xfId="0" applyFont="1" applyBorder="1" applyAlignment="1">
      <alignment vertical="top" wrapText="1"/>
    </xf>
    <xf numFmtId="166" fontId="4" fillId="0" borderId="26" xfId="0" applyFont="1" applyBorder="1" applyAlignment="1">
      <alignment vertical="top"/>
    </xf>
    <xf numFmtId="166" fontId="4" fillId="0" borderId="1" xfId="0" applyFont="1" applyFill="1" applyBorder="1" applyAlignment="1">
      <alignment horizontal="center" vertical="center" wrapText="1"/>
    </xf>
    <xf numFmtId="166" fontId="4" fillId="0" borderId="1" xfId="0" applyFont="1" applyFill="1" applyBorder="1" applyAlignment="1">
      <alignment horizontal="center" vertical="center"/>
    </xf>
    <xf numFmtId="166" fontId="4" fillId="0" borderId="1" xfId="0" applyFont="1" applyBorder="1" applyAlignment="1">
      <alignment horizontal="center" vertical="center" wrapText="1"/>
    </xf>
    <xf numFmtId="166" fontId="4" fillId="0" borderId="25" xfId="0" applyFont="1" applyFill="1" applyBorder="1" applyAlignment="1">
      <alignment horizontal="center" vertical="center" wrapText="1"/>
    </xf>
    <xf numFmtId="166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166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Font="1" applyBorder="1" applyAlignment="1">
      <alignment horizontal="center" vertical="top" wrapText="1"/>
    </xf>
    <xf numFmtId="166" fontId="4" fillId="0" borderId="3" xfId="0" applyFont="1" applyBorder="1" applyAlignment="1">
      <alignment horizontal="center" vertical="center"/>
    </xf>
    <xf numFmtId="166" fontId="4" fillId="0" borderId="4" xfId="0" applyFont="1" applyBorder="1" applyAlignment="1">
      <alignment horizontal="center" vertical="center"/>
    </xf>
    <xf numFmtId="166" fontId="4" fillId="0" borderId="1" xfId="0" applyFont="1" applyFill="1" applyBorder="1" applyAlignment="1">
      <alignment vertical="top" wrapText="1"/>
    </xf>
    <xf numFmtId="166" fontId="4" fillId="0" borderId="1" xfId="0" applyFont="1" applyBorder="1" applyAlignment="1">
      <alignment vertical="top" wrapText="1"/>
    </xf>
    <xf numFmtId="166" fontId="2" fillId="0" borderId="25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166" fontId="7" fillId="3" borderId="1" xfId="0" applyFont="1" applyFill="1" applyBorder="1" applyAlignment="1">
      <alignment horizontal="center" vertical="center" wrapText="1"/>
    </xf>
    <xf numFmtId="166" fontId="7" fillId="3" borderId="39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 wrapText="1"/>
    </xf>
    <xf numFmtId="166" fontId="7" fillId="3" borderId="5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center"/>
    </xf>
    <xf numFmtId="166" fontId="8" fillId="3" borderId="5" xfId="0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center"/>
    </xf>
    <xf numFmtId="166" fontId="8" fillId="3" borderId="41" xfId="0" applyFont="1" applyFill="1" applyBorder="1" applyAlignment="1">
      <alignment horizontal="left" vertical="center" wrapText="1"/>
    </xf>
    <xf numFmtId="2" fontId="8" fillId="3" borderId="6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166" fontId="13" fillId="2" borderId="1" xfId="0" applyFont="1" applyFill="1" applyBorder="1" applyAlignment="1">
      <alignment horizontal="left" vertical="center" wrapText="1"/>
    </xf>
    <xf numFmtId="166" fontId="7" fillId="0" borderId="5" xfId="0" applyFont="1" applyFill="1" applyBorder="1" applyAlignment="1">
      <alignment horizontal="left" vertical="center" wrapText="1"/>
    </xf>
    <xf numFmtId="166" fontId="8" fillId="0" borderId="5" xfId="0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166" fontId="4" fillId="0" borderId="8" xfId="0" applyFont="1" applyBorder="1" applyAlignment="1">
      <alignment horizontal="center" vertical="center"/>
    </xf>
    <xf numFmtId="166" fontId="4" fillId="3" borderId="13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6" fontId="4" fillId="0" borderId="8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166" fontId="4" fillId="0" borderId="1" xfId="0" applyFont="1" applyBorder="1" applyAlignment="1">
      <alignment horizontal="left" vertical="top" wrapText="1"/>
    </xf>
    <xf numFmtId="166" fontId="4" fillId="0" borderId="1" xfId="0" applyFont="1" applyFill="1" applyBorder="1" applyAlignment="1">
      <alignment horizontal="left"/>
    </xf>
    <xf numFmtId="166" fontId="4" fillId="0" borderId="1" xfId="0" applyFont="1" applyFill="1" applyBorder="1" applyAlignment="1">
      <alignment horizontal="left" wrapText="1"/>
    </xf>
    <xf numFmtId="166" fontId="4" fillId="0" borderId="0" xfId="0" applyFont="1" applyAlignment="1">
      <alignment horizontal="left" wrapText="1"/>
    </xf>
    <xf numFmtId="166" fontId="1" fillId="0" borderId="1" xfId="0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166" fontId="1" fillId="0" borderId="0" xfId="2" applyFont="1" applyFill="1" applyAlignment="1">
      <alignment horizontal="right"/>
    </xf>
    <xf numFmtId="166" fontId="4" fillId="0" borderId="1" xfId="0" applyFont="1" applyFill="1" applyBorder="1" applyAlignment="1">
      <alignment horizontal="left" vertical="center" wrapText="1"/>
    </xf>
    <xf numFmtId="166" fontId="4" fillId="0" borderId="1" xfId="0" applyFont="1" applyFill="1" applyBorder="1" applyAlignment="1">
      <alignment horizontal="left" vertical="top" wrapText="1"/>
    </xf>
    <xf numFmtId="166" fontId="5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/>
    </xf>
    <xf numFmtId="166" fontId="3" fillId="3" borderId="0" xfId="2" applyFill="1"/>
    <xf numFmtId="166" fontId="1" fillId="3" borderId="0" xfId="2" applyFont="1" applyFill="1" applyAlignment="1">
      <alignment horizontal="right"/>
    </xf>
    <xf numFmtId="166" fontId="4" fillId="0" borderId="8" xfId="0" applyFont="1" applyBorder="1" applyAlignment="1">
      <alignment horizontal="center" vertical="center"/>
    </xf>
    <xf numFmtId="166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6" fontId="1" fillId="0" borderId="0" xfId="2" applyFont="1" applyFill="1" applyAlignment="1">
      <alignment horizontal="right"/>
    </xf>
    <xf numFmtId="166" fontId="4" fillId="0" borderId="1" xfId="0" applyFont="1" applyFill="1" applyBorder="1" applyAlignment="1">
      <alignment horizontal="center" vertical="top" wrapText="1"/>
    </xf>
    <xf numFmtId="166" fontId="3" fillId="0" borderId="0" xfId="2" applyNumberFormat="1" applyFill="1"/>
    <xf numFmtId="166" fontId="5" fillId="3" borderId="1" xfId="0" applyNumberFormat="1" applyFont="1" applyFill="1" applyBorder="1" applyAlignment="1">
      <alignment horizontal="center" vertical="center"/>
    </xf>
    <xf numFmtId="166" fontId="1" fillId="0" borderId="0" xfId="2" applyFont="1" applyFill="1" applyAlignment="1">
      <alignment horizontal="right"/>
    </xf>
    <xf numFmtId="43" fontId="8" fillId="3" borderId="6" xfId="5" applyFont="1" applyFill="1" applyBorder="1" applyAlignment="1">
      <alignment horizontal="center" vertical="center"/>
    </xf>
    <xf numFmtId="43" fontId="8" fillId="3" borderId="1" xfId="5" applyFont="1" applyFill="1" applyBorder="1" applyAlignment="1">
      <alignment horizontal="center"/>
    </xf>
    <xf numFmtId="43" fontId="12" fillId="3" borderId="1" xfId="5" applyFont="1" applyFill="1" applyBorder="1" applyAlignment="1">
      <alignment horizontal="center"/>
    </xf>
    <xf numFmtId="166" fontId="6" fillId="0" borderId="0" xfId="2" applyFont="1" applyFill="1" applyAlignment="1">
      <alignment horizontal="right"/>
    </xf>
    <xf numFmtId="164" fontId="12" fillId="2" borderId="1" xfId="0" applyNumberFormat="1" applyFont="1" applyFill="1" applyBorder="1" applyAlignment="1">
      <alignment horizontal="center"/>
    </xf>
    <xf numFmtId="166" fontId="8" fillId="2" borderId="5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15" fillId="0" borderId="0" xfId="2" applyFont="1" applyFill="1"/>
    <xf numFmtId="166" fontId="15" fillId="3" borderId="0" xfId="2" applyFont="1" applyFill="1"/>
    <xf numFmtId="166" fontId="4" fillId="0" borderId="1" xfId="0" applyFont="1" applyFill="1" applyBorder="1" applyAlignment="1">
      <alignment horizontal="center" vertical="top" wrapText="1"/>
    </xf>
    <xf numFmtId="166" fontId="4" fillId="0" borderId="6" xfId="0" applyFont="1" applyFill="1" applyBorder="1" applyAlignment="1">
      <alignment horizontal="center" vertical="center" wrapText="1"/>
    </xf>
    <xf numFmtId="166" fontId="3" fillId="4" borderId="0" xfId="2" applyFill="1"/>
    <xf numFmtId="166" fontId="4" fillId="0" borderId="3" xfId="0" applyFont="1" applyFill="1" applyBorder="1" applyAlignment="1">
      <alignment horizontal="center" vertical="center" wrapText="1"/>
    </xf>
    <xf numFmtId="166" fontId="2" fillId="0" borderId="17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166" fontId="4" fillId="0" borderId="6" xfId="0" applyFont="1" applyBorder="1" applyAlignment="1">
      <alignment horizontal="center" vertical="center" wrapText="1"/>
    </xf>
    <xf numFmtId="166" fontId="14" fillId="0" borderId="1" xfId="0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166" fontId="4" fillId="0" borderId="3" xfId="0" applyFont="1" applyFill="1" applyBorder="1" applyAlignment="1">
      <alignment horizontal="center" vertical="top" wrapText="1"/>
    </xf>
    <xf numFmtId="166" fontId="1" fillId="0" borderId="39" xfId="0" applyNumberFormat="1" applyFont="1" applyBorder="1" applyAlignment="1">
      <alignment horizontal="center" vertical="center"/>
    </xf>
    <xf numFmtId="49" fontId="1" fillId="0" borderId="39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166" fontId="4" fillId="0" borderId="1" xfId="0" applyFont="1" applyBorder="1" applyAlignment="1">
      <alignment horizontal="center" vertical="top" wrapText="1"/>
    </xf>
    <xf numFmtId="166" fontId="14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6" fontId="4" fillId="0" borderId="27" xfId="0" applyFont="1" applyBorder="1" applyAlignment="1">
      <alignment horizontal="left" vertical="top" wrapText="1"/>
    </xf>
    <xf numFmtId="166" fontId="4" fillId="0" borderId="28" xfId="0" applyFont="1" applyBorder="1" applyAlignment="1">
      <alignment horizontal="left" vertical="top"/>
    </xf>
    <xf numFmtId="166" fontId="4" fillId="0" borderId="29" xfId="0" applyFont="1" applyBorder="1" applyAlignment="1">
      <alignment horizontal="left" vertical="top"/>
    </xf>
    <xf numFmtId="166" fontId="4" fillId="0" borderId="0" xfId="2" applyFont="1" applyFill="1" applyAlignment="1">
      <alignment horizontal="right"/>
    </xf>
    <xf numFmtId="166" fontId="6" fillId="0" borderId="0" xfId="0" applyFont="1" applyBorder="1" applyAlignment="1">
      <alignment horizontal="center" vertical="center"/>
    </xf>
    <xf numFmtId="166" fontId="4" fillId="0" borderId="27" xfId="0" applyFont="1" applyBorder="1" applyAlignment="1">
      <alignment horizontal="center" vertical="center" wrapText="1"/>
    </xf>
    <xf numFmtId="166" fontId="4" fillId="0" borderId="31" xfId="0" applyFont="1" applyBorder="1" applyAlignment="1">
      <alignment horizontal="center" vertical="center" wrapText="1"/>
    </xf>
    <xf numFmtId="166" fontId="4" fillId="0" borderId="28" xfId="0" applyFont="1" applyBorder="1" applyAlignment="1">
      <alignment horizontal="center" vertical="center" wrapText="1"/>
    </xf>
    <xf numFmtId="166" fontId="4" fillId="0" borderId="29" xfId="0" applyFont="1" applyBorder="1" applyAlignment="1">
      <alignment horizontal="center" vertical="center" wrapText="1"/>
    </xf>
    <xf numFmtId="166" fontId="4" fillId="0" borderId="27" xfId="0" applyFont="1" applyBorder="1" applyAlignment="1">
      <alignment horizontal="left" vertical="center" wrapText="1"/>
    </xf>
    <xf numFmtId="166" fontId="4" fillId="0" borderId="28" xfId="0" applyFont="1" applyBorder="1" applyAlignment="1">
      <alignment horizontal="left" vertical="center" wrapText="1"/>
    </xf>
    <xf numFmtId="166" fontId="4" fillId="0" borderId="29" xfId="0" applyFont="1" applyBorder="1" applyAlignment="1">
      <alignment horizontal="left" vertical="center" wrapText="1"/>
    </xf>
    <xf numFmtId="166" fontId="4" fillId="0" borderId="28" xfId="0" applyFont="1" applyBorder="1" applyAlignment="1">
      <alignment horizontal="left" vertical="top" wrapText="1"/>
    </xf>
    <xf numFmtId="166" fontId="4" fillId="0" borderId="29" xfId="0" applyFont="1" applyBorder="1" applyAlignment="1">
      <alignment horizontal="left" vertical="top" wrapText="1"/>
    </xf>
    <xf numFmtId="166" fontId="4" fillId="3" borderId="27" xfId="0" applyFont="1" applyFill="1" applyBorder="1" applyAlignment="1">
      <alignment horizontal="left" vertical="center" wrapText="1"/>
    </xf>
    <xf numFmtId="166" fontId="4" fillId="3" borderId="28" xfId="0" applyFont="1" applyFill="1" applyBorder="1" applyAlignment="1">
      <alignment horizontal="left" vertical="center" wrapText="1"/>
    </xf>
    <xf numFmtId="166" fontId="4" fillId="3" borderId="29" xfId="0" applyFont="1" applyFill="1" applyBorder="1" applyAlignment="1">
      <alignment horizontal="left" vertical="center" wrapText="1"/>
    </xf>
    <xf numFmtId="166" fontId="4" fillId="0" borderId="24" xfId="0" applyFont="1" applyFill="1" applyBorder="1" applyAlignment="1">
      <alignment horizontal="center" vertical="center"/>
    </xf>
    <xf numFmtId="166" fontId="4" fillId="0" borderId="7" xfId="0" applyFont="1" applyFill="1" applyBorder="1" applyAlignment="1">
      <alignment horizontal="center" vertical="center"/>
    </xf>
    <xf numFmtId="166" fontId="4" fillId="0" borderId="14" xfId="0" applyFont="1" applyBorder="1" applyAlignment="1">
      <alignment horizontal="center" vertical="center"/>
    </xf>
    <xf numFmtId="166" fontId="4" fillId="0" borderId="15" xfId="0" applyFont="1" applyBorder="1" applyAlignment="1">
      <alignment horizontal="center" vertical="center"/>
    </xf>
    <xf numFmtId="166" fontId="4" fillId="0" borderId="10" xfId="0" applyFont="1" applyBorder="1" applyAlignment="1">
      <alignment horizontal="left" vertical="top" wrapText="1"/>
    </xf>
    <xf numFmtId="166" fontId="4" fillId="0" borderId="16" xfId="0" applyFont="1" applyBorder="1" applyAlignment="1">
      <alignment horizontal="left" vertical="top" wrapText="1"/>
    </xf>
    <xf numFmtId="166" fontId="4" fillId="0" borderId="18" xfId="0" applyFont="1" applyBorder="1" applyAlignment="1">
      <alignment horizontal="left" vertical="top" wrapText="1"/>
    </xf>
    <xf numFmtId="166" fontId="4" fillId="0" borderId="11" xfId="0" applyFont="1" applyBorder="1" applyAlignment="1">
      <alignment horizontal="left" vertical="center"/>
    </xf>
    <xf numFmtId="166" fontId="4" fillId="0" borderId="12" xfId="0" applyFont="1" applyBorder="1" applyAlignment="1">
      <alignment horizontal="left" vertical="center"/>
    </xf>
    <xf numFmtId="166" fontId="4" fillId="0" borderId="8" xfId="0" applyFont="1" applyBorder="1" applyAlignment="1">
      <alignment horizontal="left" vertical="center"/>
    </xf>
    <xf numFmtId="166" fontId="4" fillId="0" borderId="9" xfId="0" applyFont="1" applyBorder="1" applyAlignment="1">
      <alignment horizontal="left" vertical="center"/>
    </xf>
    <xf numFmtId="166" fontId="4" fillId="0" borderId="3" xfId="0" applyFont="1" applyBorder="1" applyAlignment="1">
      <alignment horizontal="left"/>
    </xf>
    <xf numFmtId="166" fontId="4" fillId="0" borderId="5" xfId="0" applyFont="1" applyBorder="1" applyAlignment="1">
      <alignment horizontal="left"/>
    </xf>
    <xf numFmtId="166" fontId="4" fillId="0" borderId="24" xfId="0" applyFont="1" applyBorder="1" applyAlignment="1">
      <alignment horizontal="center" vertical="center" wrapText="1"/>
    </xf>
    <xf numFmtId="166" fontId="4" fillId="0" borderId="7" xfId="0" applyFont="1" applyBorder="1" applyAlignment="1">
      <alignment horizontal="center" vertical="center" wrapText="1"/>
    </xf>
    <xf numFmtId="4" fontId="4" fillId="3" borderId="40" xfId="0" applyNumberFormat="1" applyFont="1" applyFill="1" applyBorder="1" applyAlignment="1">
      <alignment horizontal="center" vertical="center"/>
    </xf>
    <xf numFmtId="4" fontId="4" fillId="3" borderId="43" xfId="0" applyNumberFormat="1" applyFont="1" applyFill="1" applyBorder="1" applyAlignment="1">
      <alignment horizontal="center" vertical="center"/>
    </xf>
    <xf numFmtId="4" fontId="4" fillId="3" borderId="45" xfId="0" applyNumberFormat="1" applyFont="1" applyFill="1" applyBorder="1" applyAlignment="1">
      <alignment horizontal="center" vertical="center"/>
    </xf>
    <xf numFmtId="166" fontId="4" fillId="0" borderId="20" xfId="0" applyFont="1" applyBorder="1" applyAlignment="1">
      <alignment horizontal="left"/>
    </xf>
    <xf numFmtId="166" fontId="4" fillId="0" borderId="23" xfId="0" applyFont="1" applyBorder="1" applyAlignment="1">
      <alignment horizontal="left"/>
    </xf>
    <xf numFmtId="166" fontId="4" fillId="3" borderId="3" xfId="0" applyFont="1" applyFill="1" applyBorder="1" applyAlignment="1">
      <alignment horizontal="center" vertical="center"/>
    </xf>
    <xf numFmtId="166" fontId="4" fillId="3" borderId="4" xfId="0" applyFont="1" applyFill="1" applyBorder="1" applyAlignment="1">
      <alignment horizontal="center" vertical="center"/>
    </xf>
    <xf numFmtId="166" fontId="4" fillId="3" borderId="17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4" fontId="4" fillId="3" borderId="4" xfId="0" applyNumberFormat="1" applyFont="1" applyFill="1" applyBorder="1" applyAlignment="1">
      <alignment horizontal="center" vertical="center"/>
    </xf>
    <xf numFmtId="4" fontId="4" fillId="3" borderId="17" xfId="0" applyNumberFormat="1" applyFont="1" applyFill="1" applyBorder="1" applyAlignment="1">
      <alignment horizontal="center" vertical="center"/>
    </xf>
    <xf numFmtId="166" fontId="4" fillId="0" borderId="34" xfId="0" applyFont="1" applyBorder="1" applyAlignment="1">
      <alignment horizontal="left" vertical="center"/>
    </xf>
    <xf numFmtId="166" fontId="4" fillId="0" borderId="33" xfId="0" applyFont="1" applyBorder="1" applyAlignment="1">
      <alignment horizontal="left" vertical="center"/>
    </xf>
    <xf numFmtId="166" fontId="4" fillId="0" borderId="35" xfId="0" applyFont="1" applyBorder="1" applyAlignment="1">
      <alignment horizontal="left" vertical="center"/>
    </xf>
    <xf numFmtId="166" fontId="4" fillId="0" borderId="0" xfId="0" applyFont="1" applyBorder="1" applyAlignment="1">
      <alignment horizontal="left" vertical="center"/>
    </xf>
    <xf numFmtId="166" fontId="4" fillId="0" borderId="30" xfId="0" applyFont="1" applyBorder="1" applyAlignment="1">
      <alignment horizontal="left" vertical="center"/>
    </xf>
    <xf numFmtId="166" fontId="4" fillId="0" borderId="36" xfId="0" applyFont="1" applyBorder="1" applyAlignment="1">
      <alignment horizontal="left" vertical="center"/>
    </xf>
    <xf numFmtId="166" fontId="4" fillId="0" borderId="37" xfId="0" applyFont="1" applyBorder="1" applyAlignment="1">
      <alignment horizontal="left" vertical="center"/>
    </xf>
    <xf numFmtId="166" fontId="4" fillId="0" borderId="38" xfId="0" applyFont="1" applyBorder="1" applyAlignment="1">
      <alignment horizontal="left" vertical="center"/>
    </xf>
    <xf numFmtId="166" fontId="4" fillId="0" borderId="8" xfId="0" applyFont="1" applyBorder="1" applyAlignment="1">
      <alignment horizontal="center" vertical="center"/>
    </xf>
    <xf numFmtId="166" fontId="4" fillId="0" borderId="2" xfId="0" applyFont="1" applyBorder="1" applyAlignment="1">
      <alignment horizontal="center" vertical="center"/>
    </xf>
    <xf numFmtId="166" fontId="4" fillId="0" borderId="46" xfId="0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166" fontId="4" fillId="0" borderId="11" xfId="0" applyFont="1" applyBorder="1" applyAlignment="1">
      <alignment horizontal="center" vertical="center"/>
    </xf>
    <xf numFmtId="166" fontId="4" fillId="0" borderId="12" xfId="0" applyFont="1" applyBorder="1" applyAlignment="1">
      <alignment horizontal="center" vertical="center"/>
    </xf>
    <xf numFmtId="166" fontId="4" fillId="0" borderId="9" xfId="0" applyFont="1" applyBorder="1" applyAlignment="1">
      <alignment horizontal="center" vertical="center"/>
    </xf>
    <xf numFmtId="166" fontId="4" fillId="0" borderId="1" xfId="0" applyFont="1" applyBorder="1" applyAlignment="1">
      <alignment horizontal="left"/>
    </xf>
    <xf numFmtId="166" fontId="4" fillId="0" borderId="19" xfId="0" applyFont="1" applyBorder="1" applyAlignment="1">
      <alignment horizontal="left"/>
    </xf>
    <xf numFmtId="2" fontId="4" fillId="0" borderId="40" xfId="0" applyNumberFormat="1" applyFont="1" applyBorder="1" applyAlignment="1">
      <alignment horizontal="center" vertical="center"/>
    </xf>
    <xf numFmtId="2" fontId="4" fillId="0" borderId="43" xfId="0" applyNumberFormat="1" applyFont="1" applyBorder="1" applyAlignment="1">
      <alignment horizontal="center" vertical="center"/>
    </xf>
    <xf numFmtId="2" fontId="4" fillId="0" borderId="45" xfId="0" applyNumberFormat="1" applyFont="1" applyBorder="1" applyAlignment="1">
      <alignment horizontal="center" vertical="center"/>
    </xf>
    <xf numFmtId="166" fontId="4" fillId="0" borderId="6" xfId="0" applyFont="1" applyBorder="1" applyAlignment="1">
      <alignment horizontal="left"/>
    </xf>
    <xf numFmtId="166" fontId="4" fillId="0" borderId="42" xfId="0" applyFont="1" applyFill="1" applyBorder="1" applyAlignment="1">
      <alignment horizontal="center" vertical="center"/>
    </xf>
    <xf numFmtId="166" fontId="4" fillId="0" borderId="0" xfId="0" applyFont="1" applyFill="1" applyBorder="1" applyAlignment="1">
      <alignment horizontal="center" vertical="center"/>
    </xf>
    <xf numFmtId="166" fontId="4" fillId="0" borderId="44" xfId="0" applyFont="1" applyFill="1" applyBorder="1" applyAlignment="1">
      <alignment horizontal="center" vertical="center"/>
    </xf>
    <xf numFmtId="166" fontId="4" fillId="0" borderId="1" xfId="0" applyFont="1" applyBorder="1" applyAlignment="1">
      <alignment horizontal="center"/>
    </xf>
    <xf numFmtId="166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166" fontId="1" fillId="0" borderId="0" xfId="2" applyFont="1" applyFill="1" applyAlignment="1">
      <alignment horizontal="right"/>
    </xf>
    <xf numFmtId="166" fontId="1" fillId="0" borderId="0" xfId="2" applyFont="1" applyFill="1" applyAlignment="1">
      <alignment horizontal="center"/>
    </xf>
    <xf numFmtId="166" fontId="12" fillId="0" borderId="40" xfId="0" applyFont="1" applyBorder="1" applyAlignment="1">
      <alignment horizontal="left" vertical="top" wrapText="1"/>
    </xf>
    <xf numFmtId="166" fontId="12" fillId="0" borderId="43" xfId="0" applyFont="1" applyBorder="1" applyAlignment="1">
      <alignment horizontal="left" vertical="top" wrapText="1"/>
    </xf>
    <xf numFmtId="166" fontId="12" fillId="0" borderId="41" xfId="0" applyFont="1" applyBorder="1" applyAlignment="1">
      <alignment horizontal="left" vertical="top" wrapText="1"/>
    </xf>
    <xf numFmtId="166" fontId="12" fillId="0" borderId="42" xfId="0" applyFont="1" applyBorder="1" applyAlignment="1">
      <alignment horizontal="left" vertical="top" wrapText="1"/>
    </xf>
    <xf numFmtId="166" fontId="12" fillId="0" borderId="0" xfId="0" applyFont="1" applyBorder="1" applyAlignment="1">
      <alignment horizontal="left" vertical="top" wrapText="1"/>
    </xf>
    <xf numFmtId="166" fontId="12" fillId="0" borderId="30" xfId="0" applyFont="1" applyBorder="1" applyAlignment="1">
      <alignment horizontal="left" vertical="top" wrapText="1"/>
    </xf>
    <xf numFmtId="166" fontId="12" fillId="0" borderId="8" xfId="0" applyFont="1" applyBorder="1" applyAlignment="1">
      <alignment horizontal="left" vertical="top" wrapText="1"/>
    </xf>
    <xf numFmtId="166" fontId="12" fillId="0" borderId="2" xfId="0" applyFont="1" applyBorder="1" applyAlignment="1">
      <alignment horizontal="left" vertical="top" wrapText="1"/>
    </xf>
    <xf numFmtId="166" fontId="12" fillId="0" borderId="9" xfId="0" applyFont="1" applyBorder="1" applyAlignment="1">
      <alignment horizontal="left" vertical="top" wrapText="1"/>
    </xf>
    <xf numFmtId="166" fontId="8" fillId="0" borderId="40" xfId="0" applyFont="1" applyBorder="1" applyAlignment="1">
      <alignment horizontal="left" vertical="top" wrapText="1"/>
    </xf>
    <xf numFmtId="166" fontId="8" fillId="0" borderId="43" xfId="0" applyFont="1" applyBorder="1" applyAlignment="1">
      <alignment horizontal="left" vertical="top" wrapText="1"/>
    </xf>
    <xf numFmtId="166" fontId="8" fillId="0" borderId="41" xfId="0" applyFont="1" applyBorder="1" applyAlignment="1">
      <alignment horizontal="left" vertical="top" wrapText="1"/>
    </xf>
    <xf numFmtId="166" fontId="8" fillId="0" borderId="42" xfId="0" applyFont="1" applyBorder="1" applyAlignment="1">
      <alignment horizontal="left" vertical="top" wrapText="1"/>
    </xf>
    <xf numFmtId="166" fontId="8" fillId="0" borderId="0" xfId="0" applyFont="1" applyBorder="1" applyAlignment="1">
      <alignment horizontal="left" vertical="top" wrapText="1"/>
    </xf>
    <xf numFmtId="166" fontId="8" fillId="0" borderId="30" xfId="0" applyFont="1" applyBorder="1" applyAlignment="1">
      <alignment horizontal="left" vertical="top" wrapText="1"/>
    </xf>
    <xf numFmtId="166" fontId="8" fillId="0" borderId="8" xfId="0" applyFont="1" applyBorder="1" applyAlignment="1">
      <alignment horizontal="left" vertical="top" wrapText="1"/>
    </xf>
    <xf numFmtId="166" fontId="8" fillId="0" borderId="2" xfId="0" applyFont="1" applyBorder="1" applyAlignment="1">
      <alignment horizontal="left" vertical="top" wrapText="1"/>
    </xf>
    <xf numFmtId="166" fontId="8" fillId="0" borderId="9" xfId="0" applyFont="1" applyBorder="1" applyAlignment="1">
      <alignment horizontal="left" vertical="top" wrapText="1"/>
    </xf>
    <xf numFmtId="49" fontId="8" fillId="3" borderId="6" xfId="0" applyNumberFormat="1" applyFont="1" applyFill="1" applyBorder="1" applyAlignment="1">
      <alignment horizontal="left" vertical="top" wrapText="1"/>
    </xf>
    <xf numFmtId="49" fontId="8" fillId="3" borderId="39" xfId="0" applyNumberFormat="1" applyFont="1" applyFill="1" applyBorder="1" applyAlignment="1">
      <alignment horizontal="left" vertical="top" wrapText="1"/>
    </xf>
    <xf numFmtId="49" fontId="8" fillId="3" borderId="7" xfId="0" applyNumberFormat="1" applyFont="1" applyFill="1" applyBorder="1" applyAlignment="1">
      <alignment horizontal="left" vertical="top" wrapText="1"/>
    </xf>
    <xf numFmtId="166" fontId="8" fillId="3" borderId="39" xfId="0" applyNumberFormat="1" applyFont="1" applyFill="1" applyBorder="1" applyAlignment="1" applyProtection="1">
      <alignment horizontal="center" vertical="top" wrapText="1"/>
    </xf>
    <xf numFmtId="166" fontId="8" fillId="3" borderId="6" xfId="0" applyNumberFormat="1" applyFont="1" applyFill="1" applyBorder="1" applyAlignment="1" applyProtection="1">
      <alignment horizontal="center" vertical="top" wrapText="1"/>
    </xf>
    <xf numFmtId="166" fontId="8" fillId="3" borderId="7" xfId="0" applyNumberFormat="1" applyFont="1" applyFill="1" applyBorder="1" applyAlignment="1" applyProtection="1">
      <alignment horizontal="center" vertical="top" wrapText="1"/>
    </xf>
    <xf numFmtId="49" fontId="7" fillId="3" borderId="39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 applyProtection="1">
      <alignment horizontal="left" vertical="top" wrapText="1"/>
    </xf>
    <xf numFmtId="49" fontId="8" fillId="3" borderId="39" xfId="0" applyNumberFormat="1" applyFont="1" applyFill="1" applyBorder="1" applyAlignment="1" applyProtection="1">
      <alignment horizontal="left" vertical="top" wrapText="1"/>
    </xf>
    <xf numFmtId="49" fontId="8" fillId="3" borderId="7" xfId="0" applyNumberFormat="1" applyFont="1" applyFill="1" applyBorder="1" applyAlignment="1" applyProtection="1">
      <alignment horizontal="left" vertical="top" wrapText="1"/>
    </xf>
    <xf numFmtId="1" fontId="10" fillId="0" borderId="40" xfId="0" applyNumberFormat="1" applyFont="1" applyBorder="1" applyAlignment="1">
      <alignment horizontal="right" vertical="top"/>
    </xf>
    <xf numFmtId="1" fontId="10" fillId="0" borderId="43" xfId="0" applyNumberFormat="1" applyFont="1" applyBorder="1" applyAlignment="1">
      <alignment horizontal="right" vertical="top"/>
    </xf>
    <xf numFmtId="1" fontId="10" fillId="0" borderId="41" xfId="0" applyNumberFormat="1" applyFont="1" applyBorder="1" applyAlignment="1">
      <alignment horizontal="right" vertical="top"/>
    </xf>
    <xf numFmtId="1" fontId="10" fillId="0" borderId="42" xfId="0" applyNumberFormat="1" applyFont="1" applyBorder="1" applyAlignment="1">
      <alignment horizontal="right" vertical="top"/>
    </xf>
    <xf numFmtId="1" fontId="10" fillId="0" borderId="0" xfId="0" applyNumberFormat="1" applyFont="1" applyBorder="1" applyAlignment="1">
      <alignment horizontal="right" vertical="top"/>
    </xf>
    <xf numFmtId="1" fontId="10" fillId="0" borderId="30" xfId="0" applyNumberFormat="1" applyFont="1" applyBorder="1" applyAlignment="1">
      <alignment horizontal="right" vertical="top"/>
    </xf>
    <xf numFmtId="1" fontId="10" fillId="0" borderId="8" xfId="0" applyNumberFormat="1" applyFont="1" applyBorder="1" applyAlignment="1">
      <alignment horizontal="right" vertical="top"/>
    </xf>
    <xf numFmtId="1" fontId="10" fillId="0" borderId="2" xfId="0" applyNumberFormat="1" applyFont="1" applyBorder="1" applyAlignment="1">
      <alignment horizontal="right" vertical="top"/>
    </xf>
    <xf numFmtId="1" fontId="10" fillId="0" borderId="9" xfId="0" applyNumberFormat="1" applyFont="1" applyBorder="1" applyAlignment="1">
      <alignment horizontal="right" vertical="top"/>
    </xf>
    <xf numFmtId="49" fontId="8" fillId="3" borderId="40" xfId="0" applyNumberFormat="1" applyFont="1" applyFill="1" applyBorder="1" applyAlignment="1">
      <alignment horizontal="left" vertical="top" wrapText="1"/>
    </xf>
    <xf numFmtId="49" fontId="8" fillId="3" borderId="43" xfId="0" applyNumberFormat="1" applyFont="1" applyFill="1" applyBorder="1" applyAlignment="1">
      <alignment horizontal="left" vertical="top" wrapText="1"/>
    </xf>
    <xf numFmtId="49" fontId="8" fillId="3" borderId="41" xfId="0" applyNumberFormat="1" applyFont="1" applyFill="1" applyBorder="1" applyAlignment="1">
      <alignment horizontal="left" vertical="top" wrapText="1"/>
    </xf>
    <xf numFmtId="49" fontId="8" fillId="3" borderId="42" xfId="0" applyNumberFormat="1" applyFont="1" applyFill="1" applyBorder="1" applyAlignment="1">
      <alignment horizontal="left" vertical="top" wrapText="1"/>
    </xf>
    <xf numFmtId="49" fontId="8" fillId="3" borderId="0" xfId="0" applyNumberFormat="1" applyFont="1" applyFill="1" applyBorder="1" applyAlignment="1">
      <alignment horizontal="left" vertical="top" wrapText="1"/>
    </xf>
    <xf numFmtId="49" fontId="8" fillId="3" borderId="30" xfId="0" applyNumberFormat="1" applyFont="1" applyFill="1" applyBorder="1" applyAlignment="1">
      <alignment horizontal="left" vertical="top" wrapText="1"/>
    </xf>
    <xf numFmtId="49" fontId="8" fillId="3" borderId="8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8" fillId="3" borderId="9" xfId="0" applyNumberFormat="1" applyFont="1" applyFill="1" applyBorder="1" applyAlignment="1">
      <alignment horizontal="left" vertical="top" wrapText="1"/>
    </xf>
    <xf numFmtId="166" fontId="8" fillId="0" borderId="3" xfId="0" applyFont="1" applyBorder="1" applyAlignment="1">
      <alignment horizontal="left" vertical="center" wrapText="1"/>
    </xf>
    <xf numFmtId="166" fontId="8" fillId="0" borderId="4" xfId="0" applyFont="1" applyBorder="1" applyAlignment="1">
      <alignment horizontal="left" vertical="center" wrapText="1"/>
    </xf>
    <xf numFmtId="166" fontId="8" fillId="0" borderId="5" xfId="0" applyFont="1" applyBorder="1" applyAlignment="1">
      <alignment horizontal="left" vertical="center" wrapText="1"/>
    </xf>
    <xf numFmtId="166" fontId="8" fillId="0" borderId="40" xfId="0" applyFont="1" applyBorder="1" applyAlignment="1">
      <alignment horizontal="left" vertical="center" wrapText="1"/>
    </xf>
    <xf numFmtId="166" fontId="8" fillId="0" borderId="43" xfId="0" applyFont="1" applyBorder="1" applyAlignment="1">
      <alignment horizontal="left" vertical="center" wrapText="1"/>
    </xf>
    <xf numFmtId="166" fontId="8" fillId="0" borderId="41" xfId="0" applyFont="1" applyBorder="1" applyAlignment="1">
      <alignment horizontal="left" vertical="center" wrapText="1"/>
    </xf>
    <xf numFmtId="166" fontId="8" fillId="0" borderId="42" xfId="0" applyFont="1" applyBorder="1" applyAlignment="1">
      <alignment horizontal="left" vertical="center" wrapText="1"/>
    </xf>
    <xf numFmtId="166" fontId="8" fillId="0" borderId="0" xfId="0" applyFont="1" applyBorder="1" applyAlignment="1">
      <alignment horizontal="left" vertical="center" wrapText="1"/>
    </xf>
    <xf numFmtId="166" fontId="8" fillId="0" borderId="30" xfId="0" applyFont="1" applyBorder="1" applyAlignment="1">
      <alignment horizontal="left" vertical="center" wrapText="1"/>
    </xf>
    <xf numFmtId="166" fontId="8" fillId="0" borderId="8" xfId="0" applyFont="1" applyBorder="1" applyAlignment="1">
      <alignment horizontal="left" vertical="center" wrapText="1"/>
    </xf>
    <xf numFmtId="166" fontId="8" fillId="0" borderId="2" xfId="0" applyFont="1" applyBorder="1" applyAlignment="1">
      <alignment horizontal="left" vertical="center" wrapText="1"/>
    </xf>
    <xf numFmtId="166" fontId="8" fillId="0" borderId="9" xfId="0" applyFont="1" applyBorder="1" applyAlignment="1">
      <alignment horizontal="left" vertical="center" wrapText="1"/>
    </xf>
    <xf numFmtId="166" fontId="8" fillId="3" borderId="1" xfId="0" applyNumberFormat="1" applyFont="1" applyFill="1" applyBorder="1" applyAlignment="1">
      <alignment horizontal="center" vertical="top" wrapText="1"/>
    </xf>
    <xf numFmtId="166" fontId="11" fillId="3" borderId="6" xfId="0" applyNumberFormat="1" applyFont="1" applyFill="1" applyBorder="1" applyAlignment="1">
      <alignment horizontal="left" vertical="top" wrapText="1"/>
    </xf>
    <xf numFmtId="166" fontId="11" fillId="3" borderId="39" xfId="0" applyNumberFormat="1" applyFont="1" applyFill="1" applyBorder="1" applyAlignment="1">
      <alignment horizontal="left" vertical="top" wrapText="1"/>
    </xf>
    <xf numFmtId="166" fontId="11" fillId="3" borderId="7" xfId="0" applyNumberFormat="1" applyFont="1" applyFill="1" applyBorder="1" applyAlignment="1">
      <alignment horizontal="left" vertical="top" wrapText="1"/>
    </xf>
    <xf numFmtId="166" fontId="8" fillId="3" borderId="39" xfId="0" applyNumberFormat="1" applyFont="1" applyFill="1" applyBorder="1" applyAlignment="1">
      <alignment horizontal="center" vertical="center"/>
    </xf>
    <xf numFmtId="166" fontId="8" fillId="3" borderId="7" xfId="0" applyNumberFormat="1" applyFont="1" applyFill="1" applyBorder="1" applyAlignment="1">
      <alignment horizontal="center" vertical="center"/>
    </xf>
    <xf numFmtId="166" fontId="6" fillId="3" borderId="0" xfId="2" applyFont="1" applyFill="1" applyAlignment="1">
      <alignment horizontal="center"/>
    </xf>
    <xf numFmtId="166" fontId="7" fillId="3" borderId="6" xfId="0" applyFont="1" applyFill="1" applyBorder="1" applyAlignment="1">
      <alignment horizontal="center" vertical="center" wrapText="1"/>
    </xf>
    <xf numFmtId="166" fontId="7" fillId="3" borderId="39" xfId="0" applyFont="1" applyFill="1" applyBorder="1" applyAlignment="1">
      <alignment horizontal="center" vertical="center" wrapText="1"/>
    </xf>
    <xf numFmtId="166" fontId="7" fillId="3" borderId="7" xfId="0" applyFont="1" applyFill="1" applyBorder="1" applyAlignment="1">
      <alignment horizontal="center" vertical="center" wrapText="1"/>
    </xf>
    <xf numFmtId="166" fontId="8" fillId="3" borderId="6" xfId="0" applyFont="1" applyFill="1" applyBorder="1" applyAlignment="1">
      <alignment horizontal="center" vertical="center" wrapText="1"/>
    </xf>
    <xf numFmtId="166" fontId="8" fillId="3" borderId="39" xfId="0" applyFont="1" applyFill="1" applyBorder="1" applyAlignment="1">
      <alignment horizontal="center" vertical="center" wrapText="1"/>
    </xf>
    <xf numFmtId="166" fontId="8" fillId="3" borderId="7" xfId="0" applyFont="1" applyFill="1" applyBorder="1" applyAlignment="1">
      <alignment horizontal="center" vertical="center" wrapText="1"/>
    </xf>
    <xf numFmtId="166" fontId="7" fillId="3" borderId="40" xfId="0" applyFont="1" applyFill="1" applyBorder="1" applyAlignment="1">
      <alignment horizontal="center" vertical="center"/>
    </xf>
    <xf numFmtId="166" fontId="7" fillId="3" borderId="43" xfId="0" applyFont="1" applyFill="1" applyBorder="1" applyAlignment="1">
      <alignment horizontal="center" vertical="center"/>
    </xf>
    <xf numFmtId="166" fontId="7" fillId="3" borderId="41" xfId="0" applyFont="1" applyFill="1" applyBorder="1" applyAlignment="1">
      <alignment horizontal="center" vertical="center"/>
    </xf>
    <xf numFmtId="166" fontId="7" fillId="3" borderId="8" xfId="0" applyFont="1" applyFill="1" applyBorder="1" applyAlignment="1">
      <alignment horizontal="center" vertical="center"/>
    </xf>
    <xf numFmtId="166" fontId="7" fillId="3" borderId="2" xfId="0" applyFont="1" applyFill="1" applyBorder="1" applyAlignment="1">
      <alignment horizontal="center" vertical="center"/>
    </xf>
    <xf numFmtId="166" fontId="7" fillId="3" borderId="9" xfId="0" applyFont="1" applyFill="1" applyBorder="1" applyAlignment="1">
      <alignment horizontal="center" vertical="center"/>
    </xf>
    <xf numFmtId="166" fontId="7" fillId="3" borderId="6" xfId="0" applyFont="1" applyFill="1" applyBorder="1" applyAlignment="1">
      <alignment horizontal="center" vertical="top" wrapText="1"/>
    </xf>
    <xf numFmtId="166" fontId="7" fillId="3" borderId="7" xfId="0" applyFont="1" applyFill="1" applyBorder="1" applyAlignment="1">
      <alignment horizontal="center" vertical="top" wrapText="1"/>
    </xf>
    <xf numFmtId="166" fontId="8" fillId="3" borderId="3" xfId="0" applyFont="1" applyFill="1" applyBorder="1" applyAlignment="1">
      <alignment horizontal="center"/>
    </xf>
    <xf numFmtId="166" fontId="9" fillId="3" borderId="4" xfId="0" applyFont="1" applyFill="1" applyBorder="1" applyAlignment="1">
      <alignment horizontal="center"/>
    </xf>
    <xf numFmtId="166" fontId="9" fillId="3" borderId="5" xfId="0" applyFont="1" applyFill="1" applyBorder="1" applyAlignment="1">
      <alignment horizontal="center"/>
    </xf>
    <xf numFmtId="166" fontId="4" fillId="0" borderId="1" xfId="0" applyFont="1" applyFill="1" applyBorder="1" applyAlignment="1">
      <alignment horizontal="center" wrapText="1"/>
    </xf>
    <xf numFmtId="166" fontId="4" fillId="0" borderId="1" xfId="0" applyFont="1" applyFill="1" applyBorder="1" applyAlignment="1">
      <alignment horizontal="center"/>
    </xf>
    <xf numFmtId="166" fontId="4" fillId="0" borderId="1" xfId="0" applyFont="1" applyFill="1" applyBorder="1" applyAlignment="1">
      <alignment horizontal="center" vertical="top" wrapText="1"/>
    </xf>
    <xf numFmtId="166" fontId="4" fillId="0" borderId="0" xfId="0" applyFont="1" applyAlignment="1">
      <alignment horizontal="center"/>
    </xf>
    <xf numFmtId="166" fontId="4" fillId="0" borderId="6" xfId="0" applyFont="1" applyFill="1" applyBorder="1" applyAlignment="1">
      <alignment horizontal="center" vertical="center" wrapText="1"/>
    </xf>
    <xf numFmtId="166" fontId="4" fillId="0" borderId="39" xfId="0" applyFont="1" applyFill="1" applyBorder="1" applyAlignment="1">
      <alignment horizontal="center" vertical="center" wrapText="1"/>
    </xf>
    <xf numFmtId="166" fontId="4" fillId="0" borderId="7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6" fontId="4" fillId="0" borderId="6" xfId="0" applyFont="1" applyFill="1" applyBorder="1" applyAlignment="1">
      <alignment horizontal="left" vertical="top" wrapText="1"/>
    </xf>
    <xf numFmtId="166" fontId="4" fillId="0" borderId="39" xfId="0" applyFont="1" applyFill="1" applyBorder="1" applyAlignment="1">
      <alignment horizontal="left" vertical="top" wrapText="1"/>
    </xf>
    <xf numFmtId="166" fontId="4" fillId="0" borderId="7" xfId="0" applyFont="1" applyFill="1" applyBorder="1" applyAlignment="1">
      <alignment horizontal="left" vertical="top" wrapText="1"/>
    </xf>
    <xf numFmtId="166" fontId="4" fillId="0" borderId="6" xfId="0" applyFont="1" applyBorder="1" applyAlignment="1">
      <alignment horizontal="left" vertical="top" wrapText="1"/>
    </xf>
    <xf numFmtId="166" fontId="4" fillId="0" borderId="39" xfId="0" applyFont="1" applyBorder="1" applyAlignment="1">
      <alignment horizontal="left" vertical="top" wrapText="1"/>
    </xf>
    <xf numFmtId="166" fontId="4" fillId="0" borderId="7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166" fontId="1" fillId="0" borderId="3" xfId="0" applyFont="1" applyBorder="1" applyAlignment="1">
      <alignment horizontal="left"/>
    </xf>
    <xf numFmtId="166" fontId="1" fillId="0" borderId="4" xfId="0" applyFont="1" applyBorder="1" applyAlignment="1">
      <alignment horizontal="left"/>
    </xf>
    <xf numFmtId="166" fontId="1" fillId="0" borderId="5" xfId="0" applyFont="1" applyBorder="1" applyAlignment="1">
      <alignment horizontal="left"/>
    </xf>
    <xf numFmtId="166" fontId="2" fillId="0" borderId="6" xfId="0" applyFont="1" applyBorder="1" applyAlignment="1">
      <alignment horizontal="center" vertical="center"/>
    </xf>
    <xf numFmtId="166" fontId="2" fillId="0" borderId="7" xfId="0" applyFont="1" applyBorder="1" applyAlignment="1">
      <alignment horizontal="center" vertical="center"/>
    </xf>
    <xf numFmtId="166" fontId="2" fillId="0" borderId="6" xfId="0" applyFont="1" applyBorder="1" applyAlignment="1">
      <alignment horizontal="center" vertical="center" wrapText="1"/>
    </xf>
    <xf numFmtId="166" fontId="2" fillId="0" borderId="7" xfId="0" applyFont="1" applyBorder="1" applyAlignment="1">
      <alignment horizontal="center" vertical="center" wrapText="1"/>
    </xf>
    <xf numFmtId="166" fontId="1" fillId="0" borderId="2" xfId="0" applyFont="1" applyBorder="1" applyAlignment="1">
      <alignment horizontal="center" vertical="center" wrapText="1"/>
    </xf>
    <xf numFmtId="166" fontId="1" fillId="0" borderId="0" xfId="0" applyFont="1" applyAlignment="1">
      <alignment horizontal="right"/>
    </xf>
    <xf numFmtId="166" fontId="2" fillId="0" borderId="3" xfId="0" applyFont="1" applyBorder="1" applyAlignment="1">
      <alignment horizontal="center" vertical="center"/>
    </xf>
    <xf numFmtId="166" fontId="2" fillId="0" borderId="4" xfId="0" applyFont="1" applyBorder="1" applyAlignment="1">
      <alignment horizontal="center" vertical="center"/>
    </xf>
    <xf numFmtId="166" fontId="2" fillId="0" borderId="5" xfId="0" applyFont="1" applyBorder="1" applyAlignment="1">
      <alignment horizontal="center" vertical="center"/>
    </xf>
    <xf numFmtId="166" fontId="1" fillId="0" borderId="2" xfId="0" applyFont="1" applyBorder="1" applyAlignment="1">
      <alignment horizontal="center" vertical="center"/>
    </xf>
    <xf numFmtId="166" fontId="1" fillId="0" borderId="0" xfId="0" applyFont="1" applyAlignment="1">
      <alignment horizontal="right" wrapText="1"/>
    </xf>
    <xf numFmtId="166" fontId="1" fillId="0" borderId="3" xfId="0" applyFont="1" applyBorder="1" applyAlignment="1">
      <alignment horizontal="center"/>
    </xf>
    <xf numFmtId="166" fontId="1" fillId="0" borderId="4" xfId="0" applyFont="1" applyBorder="1" applyAlignment="1">
      <alignment horizontal="center"/>
    </xf>
    <xf numFmtId="166" fontId="1" fillId="0" borderId="5" xfId="0" applyFont="1" applyBorder="1" applyAlignment="1">
      <alignment horizontal="center"/>
    </xf>
    <xf numFmtId="166" fontId="1" fillId="0" borderId="6" xfId="0" applyFont="1" applyBorder="1" applyAlignment="1">
      <alignment horizontal="center" vertical="center"/>
    </xf>
    <xf numFmtId="166" fontId="1" fillId="0" borderId="7" xfId="0" applyFont="1" applyBorder="1" applyAlignment="1">
      <alignment horizontal="center" vertical="center"/>
    </xf>
    <xf numFmtId="166" fontId="1" fillId="0" borderId="6" xfId="0" applyFont="1" applyBorder="1" applyAlignment="1">
      <alignment horizontal="center" wrapText="1"/>
    </xf>
    <xf numFmtId="166" fontId="1" fillId="0" borderId="7" xfId="0" applyFont="1" applyBorder="1" applyAlignment="1">
      <alignment horizontal="center" wrapText="1"/>
    </xf>
    <xf numFmtId="166" fontId="1" fillId="0" borderId="6" xfId="0" applyFont="1" applyBorder="1" applyAlignment="1">
      <alignment horizontal="center" vertical="center" wrapText="1"/>
    </xf>
    <xf numFmtId="166" fontId="1" fillId="0" borderId="7" xfId="0" applyFont="1" applyBorder="1" applyAlignment="1">
      <alignment horizontal="center" vertical="center" wrapText="1"/>
    </xf>
    <xf numFmtId="166" fontId="1" fillId="0" borderId="0" xfId="0" applyFont="1" applyAlignment="1">
      <alignment horizontal="center"/>
    </xf>
    <xf numFmtId="166" fontId="1" fillId="0" borderId="0" xfId="0" applyFont="1" applyAlignment="1">
      <alignment horizontal="center" wrapText="1"/>
    </xf>
    <xf numFmtId="166" fontId="1" fillId="0" borderId="0" xfId="0" applyFont="1" applyAlignment="1">
      <alignment horizontal="right" vertical="top" wrapText="1"/>
    </xf>
    <xf numFmtId="166" fontId="1" fillId="0" borderId="0" xfId="0" applyFont="1" applyAlignment="1">
      <alignment horizontal="right" vertical="top"/>
    </xf>
    <xf numFmtId="166" fontId="1" fillId="0" borderId="0" xfId="0" applyFont="1" applyAlignment="1">
      <alignment horizontal="center" vertical="top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5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opLeftCell="A13" zoomScale="70" zoomScaleNormal="70" zoomScaleSheetLayoutView="80" zoomScalePageLayoutView="80" workbookViewId="0">
      <selection activeCell="A19" sqref="A19:K25"/>
    </sheetView>
  </sheetViews>
  <sheetFormatPr defaultRowHeight="15" x14ac:dyDescent="0.25"/>
  <cols>
    <col min="1" max="1" width="30.85546875" style="2" customWidth="1"/>
    <col min="2" max="2" width="8.7109375" style="2" customWidth="1"/>
    <col min="3" max="3" width="43.85546875" style="2" customWidth="1"/>
    <col min="4" max="4" width="72.28515625" style="11" customWidth="1"/>
    <col min="5" max="8" width="19.5703125" style="11" customWidth="1"/>
    <col min="9" max="9" width="16.140625" style="11" customWidth="1"/>
    <col min="10" max="10" width="23.5703125" style="2" customWidth="1"/>
    <col min="11" max="11" width="31.140625" style="11" customWidth="1"/>
    <col min="12" max="16384" width="9.140625" style="2"/>
  </cols>
  <sheetData>
    <row r="1" spans="1:11" s="14" customFormat="1" ht="39" customHeight="1" x14ac:dyDescent="0.25">
      <c r="A1" s="12"/>
      <c r="B1" s="12"/>
      <c r="C1" s="12"/>
      <c r="D1" s="12"/>
      <c r="E1" s="13"/>
      <c r="F1" s="12"/>
      <c r="G1" s="12"/>
      <c r="H1" s="12"/>
      <c r="I1" s="134" t="s">
        <v>85</v>
      </c>
      <c r="J1" s="134"/>
      <c r="K1" s="134"/>
    </row>
    <row r="2" spans="1:11" ht="30" customHeight="1" thickBot="1" x14ac:dyDescent="0.3">
      <c r="A2" s="135" t="s">
        <v>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1" ht="48" customHeight="1" thickBot="1" x14ac:dyDescent="0.3">
      <c r="A3" s="16" t="s">
        <v>0</v>
      </c>
      <c r="B3" s="136" t="s">
        <v>95</v>
      </c>
      <c r="C3" s="137"/>
      <c r="D3" s="17" t="s">
        <v>2</v>
      </c>
      <c r="E3" s="138" t="s">
        <v>90</v>
      </c>
      <c r="F3" s="138"/>
      <c r="G3" s="138"/>
      <c r="H3" s="138"/>
      <c r="I3" s="138"/>
      <c r="J3" s="138"/>
      <c r="K3" s="139"/>
    </row>
    <row r="4" spans="1:11" ht="36.75" customHeight="1" thickBot="1" x14ac:dyDescent="0.3">
      <c r="A4" s="16" t="s">
        <v>3</v>
      </c>
      <c r="B4" s="140" t="s">
        <v>93</v>
      </c>
      <c r="C4" s="141"/>
      <c r="D4" s="141"/>
      <c r="E4" s="141"/>
      <c r="F4" s="141"/>
      <c r="G4" s="141"/>
      <c r="H4" s="141"/>
      <c r="I4" s="141"/>
      <c r="J4" s="141"/>
      <c r="K4" s="142"/>
    </row>
    <row r="5" spans="1:11" ht="36.75" customHeight="1" thickBot="1" x14ac:dyDescent="0.3">
      <c r="A5" s="16" t="s">
        <v>4</v>
      </c>
      <c r="B5" s="140" t="s">
        <v>91</v>
      </c>
      <c r="C5" s="141"/>
      <c r="D5" s="141"/>
      <c r="E5" s="141"/>
      <c r="F5" s="141"/>
      <c r="G5" s="141"/>
      <c r="H5" s="141"/>
      <c r="I5" s="141"/>
      <c r="J5" s="141"/>
      <c r="K5" s="142"/>
    </row>
    <row r="6" spans="1:11" ht="65.25" customHeight="1" thickBot="1" x14ac:dyDescent="0.3">
      <c r="A6" s="16" t="s">
        <v>5</v>
      </c>
      <c r="B6" s="131" t="s">
        <v>96</v>
      </c>
      <c r="C6" s="143"/>
      <c r="D6" s="143"/>
      <c r="E6" s="143"/>
      <c r="F6" s="143"/>
      <c r="G6" s="143"/>
      <c r="H6" s="143"/>
      <c r="I6" s="143"/>
      <c r="J6" s="143"/>
      <c r="K6" s="144"/>
    </row>
    <row r="7" spans="1:11" ht="26.25" customHeight="1" thickBot="1" x14ac:dyDescent="0.3">
      <c r="A7" s="16" t="s">
        <v>6</v>
      </c>
      <c r="B7" s="145" t="s">
        <v>82</v>
      </c>
      <c r="C7" s="146"/>
      <c r="D7" s="146"/>
      <c r="E7" s="146"/>
      <c r="F7" s="146"/>
      <c r="G7" s="146"/>
      <c r="H7" s="146"/>
      <c r="I7" s="146"/>
      <c r="J7" s="146"/>
      <c r="K7" s="147"/>
    </row>
    <row r="8" spans="1:11" ht="38.25" customHeight="1" thickBot="1" x14ac:dyDescent="0.3">
      <c r="A8" s="16" t="s">
        <v>7</v>
      </c>
      <c r="B8" s="131" t="s">
        <v>97</v>
      </c>
      <c r="C8" s="143"/>
      <c r="D8" s="143"/>
      <c r="E8" s="143"/>
      <c r="F8" s="143"/>
      <c r="G8" s="143"/>
      <c r="H8" s="143"/>
      <c r="I8" s="143"/>
      <c r="J8" s="143"/>
      <c r="K8" s="144"/>
    </row>
    <row r="9" spans="1:11" ht="51" customHeight="1" thickBot="1" x14ac:dyDescent="0.3">
      <c r="A9" s="18" t="s">
        <v>8</v>
      </c>
      <c r="B9" s="131" t="s">
        <v>98</v>
      </c>
      <c r="C9" s="143"/>
      <c r="D9" s="143"/>
      <c r="E9" s="143"/>
      <c r="F9" s="143"/>
      <c r="G9" s="143"/>
      <c r="H9" s="143"/>
      <c r="I9" s="143"/>
      <c r="J9" s="143"/>
      <c r="K9" s="144"/>
    </row>
    <row r="10" spans="1:11" ht="55.5" customHeight="1" thickBot="1" x14ac:dyDescent="0.3">
      <c r="A10" s="19" t="s">
        <v>138</v>
      </c>
      <c r="B10" s="131" t="s">
        <v>99</v>
      </c>
      <c r="C10" s="132"/>
      <c r="D10" s="132"/>
      <c r="E10" s="132"/>
      <c r="F10" s="132"/>
      <c r="G10" s="132"/>
      <c r="H10" s="132"/>
      <c r="I10" s="132"/>
      <c r="J10" s="132"/>
      <c r="K10" s="133"/>
    </row>
    <row r="11" spans="1:11" ht="30" customHeight="1" x14ac:dyDescent="0.25">
      <c r="A11" s="152" t="s">
        <v>9</v>
      </c>
      <c r="B11" s="161" t="s">
        <v>10</v>
      </c>
      <c r="C11" s="161" t="s">
        <v>11</v>
      </c>
      <c r="D11" s="148" t="s">
        <v>12</v>
      </c>
      <c r="E11" s="150"/>
      <c r="F11" s="150"/>
      <c r="G11" s="150"/>
      <c r="H11" s="150"/>
      <c r="I11" s="150"/>
      <c r="J11" s="150"/>
      <c r="K11" s="151"/>
    </row>
    <row r="12" spans="1:11" ht="63.75" customHeight="1" x14ac:dyDescent="0.25">
      <c r="A12" s="153"/>
      <c r="B12" s="162"/>
      <c r="C12" s="162"/>
      <c r="D12" s="149"/>
      <c r="E12" s="20" t="s">
        <v>13</v>
      </c>
      <c r="F12" s="29">
        <v>2022</v>
      </c>
      <c r="G12" s="29">
        <v>2023</v>
      </c>
      <c r="H12" s="29">
        <v>2024</v>
      </c>
      <c r="I12" s="29">
        <v>2025</v>
      </c>
      <c r="J12" s="22" t="s">
        <v>89</v>
      </c>
      <c r="K12" s="23" t="s">
        <v>14</v>
      </c>
    </row>
    <row r="13" spans="1:11" ht="72.75" customHeight="1" x14ac:dyDescent="0.25">
      <c r="A13" s="153"/>
      <c r="B13" s="29">
        <v>1</v>
      </c>
      <c r="C13" s="37" t="s">
        <v>100</v>
      </c>
      <c r="D13" s="92" t="s">
        <v>161</v>
      </c>
      <c r="E13" s="82">
        <v>55</v>
      </c>
      <c r="F13" s="29" t="s">
        <v>169</v>
      </c>
      <c r="G13" s="29" t="s">
        <v>171</v>
      </c>
      <c r="H13" s="29" t="s">
        <v>171</v>
      </c>
      <c r="I13" s="29" t="s">
        <v>171</v>
      </c>
      <c r="J13" s="29" t="s">
        <v>171</v>
      </c>
      <c r="K13" s="39" t="s">
        <v>112</v>
      </c>
    </row>
    <row r="14" spans="1:11" ht="96" customHeight="1" x14ac:dyDescent="0.25">
      <c r="A14" s="153"/>
      <c r="B14" s="29" t="s">
        <v>107</v>
      </c>
      <c r="C14" s="37" t="s">
        <v>101</v>
      </c>
      <c r="D14" s="92" t="s">
        <v>164</v>
      </c>
      <c r="E14" s="80">
        <v>100</v>
      </c>
      <c r="F14" s="30" t="s">
        <v>109</v>
      </c>
      <c r="G14" s="30" t="s">
        <v>109</v>
      </c>
      <c r="H14" s="30" t="s">
        <v>109</v>
      </c>
      <c r="I14" s="30" t="s">
        <v>109</v>
      </c>
      <c r="J14" s="30" t="s">
        <v>109</v>
      </c>
      <c r="K14" s="39" t="s">
        <v>111</v>
      </c>
    </row>
    <row r="15" spans="1:11" ht="84" customHeight="1" x14ac:dyDescent="0.25">
      <c r="A15" s="153"/>
      <c r="B15" s="29" t="s">
        <v>108</v>
      </c>
      <c r="C15" s="37" t="s">
        <v>102</v>
      </c>
      <c r="D15" s="93" t="s">
        <v>162</v>
      </c>
      <c r="E15" s="81">
        <v>83</v>
      </c>
      <c r="F15" s="30" t="s">
        <v>168</v>
      </c>
      <c r="G15" s="30" t="s">
        <v>170</v>
      </c>
      <c r="H15" s="30" t="s">
        <v>170</v>
      </c>
      <c r="I15" s="30" t="s">
        <v>170</v>
      </c>
      <c r="J15" s="30" t="s">
        <v>170</v>
      </c>
      <c r="K15" s="39" t="s">
        <v>113</v>
      </c>
    </row>
    <row r="16" spans="1:11" ht="60.75" customHeight="1" x14ac:dyDescent="0.25">
      <c r="A16" s="153"/>
      <c r="B16" s="29" t="s">
        <v>159</v>
      </c>
      <c r="C16" s="37" t="s">
        <v>103</v>
      </c>
      <c r="D16" s="93" t="s">
        <v>106</v>
      </c>
      <c r="E16" s="40">
        <v>78</v>
      </c>
      <c r="F16" s="30" t="s">
        <v>167</v>
      </c>
      <c r="G16" s="30" t="s">
        <v>167</v>
      </c>
      <c r="H16" s="30" t="s">
        <v>167</v>
      </c>
      <c r="I16" s="30" t="s">
        <v>167</v>
      </c>
      <c r="J16" s="30" t="s">
        <v>167</v>
      </c>
      <c r="K16" s="39" t="s">
        <v>112</v>
      </c>
    </row>
    <row r="17" spans="1:11" ht="67.5" customHeight="1" x14ac:dyDescent="0.25">
      <c r="A17" s="153"/>
      <c r="B17" s="29" t="s">
        <v>160</v>
      </c>
      <c r="C17" s="37" t="s">
        <v>104</v>
      </c>
      <c r="D17" s="92" t="s">
        <v>166</v>
      </c>
      <c r="E17" s="40">
        <v>3</v>
      </c>
      <c r="F17" s="30" t="s">
        <v>108</v>
      </c>
      <c r="G17" s="30" t="s">
        <v>108</v>
      </c>
      <c r="H17" s="30" t="s">
        <v>108</v>
      </c>
      <c r="I17" s="30" t="s">
        <v>108</v>
      </c>
      <c r="J17" s="30" t="s">
        <v>108</v>
      </c>
      <c r="K17" s="39" t="s">
        <v>114</v>
      </c>
    </row>
    <row r="18" spans="1:11" ht="130.5" customHeight="1" thickBot="1" x14ac:dyDescent="0.3">
      <c r="A18" s="153"/>
      <c r="B18" s="29" t="s">
        <v>92</v>
      </c>
      <c r="C18" s="38" t="s">
        <v>105</v>
      </c>
      <c r="D18" s="92" t="s">
        <v>163</v>
      </c>
      <c r="E18" s="40">
        <v>1</v>
      </c>
      <c r="F18" s="30" t="s">
        <v>110</v>
      </c>
      <c r="G18" s="30" t="s">
        <v>110</v>
      </c>
      <c r="H18" s="30" t="s">
        <v>110</v>
      </c>
      <c r="I18" s="30" t="s">
        <v>110</v>
      </c>
      <c r="J18" s="30" t="s">
        <v>110</v>
      </c>
      <c r="K18" s="39" t="s">
        <v>91</v>
      </c>
    </row>
    <row r="19" spans="1:11" ht="24" customHeight="1" thickBot="1" x14ac:dyDescent="0.3">
      <c r="A19" s="152" t="s">
        <v>15</v>
      </c>
      <c r="B19" s="155" t="s">
        <v>16</v>
      </c>
      <c r="C19" s="156"/>
      <c r="D19" s="203" t="s">
        <v>22</v>
      </c>
      <c r="E19" s="204"/>
      <c r="F19" s="204"/>
      <c r="G19" s="204"/>
      <c r="H19" s="204"/>
      <c r="I19" s="204"/>
      <c r="J19" s="204"/>
      <c r="K19" s="205"/>
    </row>
    <row r="20" spans="1:11" ht="24.75" customHeight="1" x14ac:dyDescent="0.25">
      <c r="A20" s="153"/>
      <c r="B20" s="157"/>
      <c r="C20" s="158"/>
      <c r="D20" s="70" t="s">
        <v>87</v>
      </c>
      <c r="E20" s="71">
        <v>2022</v>
      </c>
      <c r="F20" s="71">
        <v>2023</v>
      </c>
      <c r="G20" s="71">
        <v>2024</v>
      </c>
      <c r="H20" s="71">
        <v>2025</v>
      </c>
      <c r="I20" s="168" t="s">
        <v>88</v>
      </c>
      <c r="J20" s="169"/>
      <c r="K20" s="170"/>
    </row>
    <row r="21" spans="1:11" ht="24" customHeight="1" x14ac:dyDescent="0.25">
      <c r="A21" s="153"/>
      <c r="B21" s="159" t="s">
        <v>17</v>
      </c>
      <c r="C21" s="160"/>
      <c r="D21" s="94">
        <f>D22+D23+D24+D25</f>
        <v>99686482.039999992</v>
      </c>
      <c r="E21" s="72">
        <f t="shared" ref="E21:H21" si="0">E22+E23+E24+E25</f>
        <v>17160950.07</v>
      </c>
      <c r="F21" s="72">
        <f t="shared" si="0"/>
        <v>14700140</v>
      </c>
      <c r="G21" s="72">
        <f t="shared" si="0"/>
        <v>14591710</v>
      </c>
      <c r="H21" s="72">
        <f t="shared" si="0"/>
        <v>4884210</v>
      </c>
      <c r="I21" s="171">
        <v>24421050</v>
      </c>
      <c r="J21" s="172"/>
      <c r="K21" s="173"/>
    </row>
    <row r="22" spans="1:11" ht="24" customHeight="1" x14ac:dyDescent="0.25">
      <c r="A22" s="153"/>
      <c r="B22" s="159" t="s">
        <v>18</v>
      </c>
      <c r="C22" s="160"/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174">
        <v>0</v>
      </c>
      <c r="J22" s="175"/>
      <c r="K22" s="176"/>
    </row>
    <row r="23" spans="1:11" ht="24" customHeight="1" x14ac:dyDescent="0.25">
      <c r="A23" s="153"/>
      <c r="B23" s="159" t="s">
        <v>19</v>
      </c>
      <c r="C23" s="160"/>
      <c r="D23" s="72">
        <v>42103500</v>
      </c>
      <c r="E23" s="72">
        <v>9707500</v>
      </c>
      <c r="F23" s="72">
        <v>9707500</v>
      </c>
      <c r="G23" s="72">
        <v>9707500</v>
      </c>
      <c r="H23" s="72">
        <v>0</v>
      </c>
      <c r="I23" s="174">
        <v>0</v>
      </c>
      <c r="J23" s="175"/>
      <c r="K23" s="176"/>
    </row>
    <row r="24" spans="1:11" ht="24" customHeight="1" x14ac:dyDescent="0.25">
      <c r="A24" s="153"/>
      <c r="B24" s="159" t="s">
        <v>20</v>
      </c>
      <c r="C24" s="160"/>
      <c r="D24" s="72">
        <v>57582982.039999999</v>
      </c>
      <c r="E24" s="72">
        <v>7453450.0700000003</v>
      </c>
      <c r="F24" s="72">
        <v>4992640</v>
      </c>
      <c r="G24" s="72">
        <v>4884210</v>
      </c>
      <c r="H24" s="72">
        <v>4884210</v>
      </c>
      <c r="I24" s="174">
        <v>24421050</v>
      </c>
      <c r="J24" s="175"/>
      <c r="K24" s="209"/>
    </row>
    <row r="25" spans="1:11" ht="24" customHeight="1" thickBot="1" x14ac:dyDescent="0.3">
      <c r="A25" s="154"/>
      <c r="B25" s="166" t="s">
        <v>21</v>
      </c>
      <c r="C25" s="167"/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163">
        <v>0</v>
      </c>
      <c r="J25" s="164"/>
      <c r="K25" s="165"/>
    </row>
    <row r="26" spans="1:11" ht="15" customHeight="1" x14ac:dyDescent="0.25">
      <c r="A26" s="152" t="s">
        <v>23</v>
      </c>
      <c r="B26" s="194" t="s">
        <v>16</v>
      </c>
      <c r="C26" s="195"/>
      <c r="D26" s="206" t="s">
        <v>22</v>
      </c>
      <c r="E26" s="206"/>
      <c r="F26" s="206"/>
      <c r="G26" s="206"/>
      <c r="H26" s="206"/>
      <c r="I26" s="206"/>
      <c r="J26" s="206"/>
      <c r="K26" s="206"/>
    </row>
    <row r="27" spans="1:11" ht="26.25" customHeight="1" x14ac:dyDescent="0.25">
      <c r="A27" s="153"/>
      <c r="B27" s="185"/>
      <c r="C27" s="196"/>
      <c r="D27" s="74" t="s">
        <v>17</v>
      </c>
      <c r="E27" s="75">
        <v>2022</v>
      </c>
      <c r="F27" s="75" t="s">
        <v>94</v>
      </c>
      <c r="G27" s="75">
        <v>2024</v>
      </c>
      <c r="H27" s="75">
        <v>2025</v>
      </c>
      <c r="I27" s="185" t="s">
        <v>88</v>
      </c>
      <c r="J27" s="186"/>
      <c r="K27" s="187"/>
    </row>
    <row r="28" spans="1:11" ht="30.75" customHeight="1" x14ac:dyDescent="0.25">
      <c r="A28" s="153"/>
      <c r="B28" s="35" t="s">
        <v>24</v>
      </c>
      <c r="C28" s="36"/>
      <c r="D28" s="21"/>
      <c r="E28" s="24"/>
      <c r="F28" s="24"/>
      <c r="G28" s="24"/>
      <c r="H28" s="24"/>
      <c r="I28" s="207"/>
      <c r="J28" s="207"/>
      <c r="K28" s="207"/>
    </row>
    <row r="29" spans="1:11" ht="24" customHeight="1" x14ac:dyDescent="0.25">
      <c r="A29" s="153"/>
      <c r="B29" s="159" t="s">
        <v>17</v>
      </c>
      <c r="C29" s="160"/>
      <c r="D29" s="36">
        <v>0</v>
      </c>
      <c r="E29" s="25">
        <v>0</v>
      </c>
      <c r="F29" s="25">
        <v>0</v>
      </c>
      <c r="G29" s="25">
        <v>0</v>
      </c>
      <c r="H29" s="25">
        <v>0</v>
      </c>
      <c r="I29" s="191">
        <v>0</v>
      </c>
      <c r="J29" s="192"/>
      <c r="K29" s="193"/>
    </row>
    <row r="30" spans="1:11" ht="24" customHeight="1" x14ac:dyDescent="0.25">
      <c r="A30" s="153"/>
      <c r="B30" s="159" t="s">
        <v>18</v>
      </c>
      <c r="C30" s="160"/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191">
        <v>0</v>
      </c>
      <c r="J30" s="192"/>
      <c r="K30" s="193"/>
    </row>
    <row r="31" spans="1:11" ht="24" customHeight="1" x14ac:dyDescent="0.25">
      <c r="A31" s="153"/>
      <c r="B31" s="159" t="s">
        <v>19</v>
      </c>
      <c r="C31" s="160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191">
        <v>0</v>
      </c>
      <c r="J31" s="192"/>
      <c r="K31" s="193"/>
    </row>
    <row r="32" spans="1:11" ht="24" customHeight="1" x14ac:dyDescent="0.25">
      <c r="A32" s="153"/>
      <c r="B32" s="159" t="s">
        <v>20</v>
      </c>
      <c r="C32" s="160"/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191">
        <v>0</v>
      </c>
      <c r="J32" s="192"/>
      <c r="K32" s="193"/>
    </row>
    <row r="33" spans="1:11" ht="24" customHeight="1" x14ac:dyDescent="0.25">
      <c r="A33" s="153"/>
      <c r="B33" s="202" t="s">
        <v>21</v>
      </c>
      <c r="C33" s="202"/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191">
        <v>0</v>
      </c>
      <c r="J33" s="192"/>
      <c r="K33" s="193"/>
    </row>
    <row r="34" spans="1:11" ht="32.25" customHeight="1" x14ac:dyDescent="0.25">
      <c r="A34" s="153"/>
      <c r="B34" s="35" t="s">
        <v>25</v>
      </c>
      <c r="C34" s="36"/>
      <c r="D34" s="25"/>
      <c r="E34" s="24"/>
      <c r="F34" s="24"/>
      <c r="G34" s="24"/>
      <c r="H34" s="24"/>
      <c r="I34" s="207"/>
      <c r="J34" s="207"/>
      <c r="K34" s="207"/>
    </row>
    <row r="35" spans="1:11" ht="24" customHeight="1" x14ac:dyDescent="0.25">
      <c r="A35" s="153"/>
      <c r="B35" s="159" t="s">
        <v>17</v>
      </c>
      <c r="C35" s="160"/>
      <c r="D35" s="36"/>
      <c r="E35" s="25">
        <v>0</v>
      </c>
      <c r="F35" s="25">
        <v>0</v>
      </c>
      <c r="G35" s="25">
        <v>0</v>
      </c>
      <c r="H35" s="25">
        <v>0</v>
      </c>
      <c r="I35" s="191">
        <v>0</v>
      </c>
      <c r="J35" s="192"/>
      <c r="K35" s="193"/>
    </row>
    <row r="36" spans="1:11" ht="24" customHeight="1" x14ac:dyDescent="0.25">
      <c r="A36" s="153"/>
      <c r="B36" s="159" t="s">
        <v>18</v>
      </c>
      <c r="C36" s="160"/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191">
        <v>0</v>
      </c>
      <c r="J36" s="192"/>
      <c r="K36" s="193"/>
    </row>
    <row r="37" spans="1:11" ht="24" customHeight="1" x14ac:dyDescent="0.25">
      <c r="A37" s="153"/>
      <c r="B37" s="159" t="s">
        <v>19</v>
      </c>
      <c r="C37" s="160"/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191">
        <v>0</v>
      </c>
      <c r="J37" s="192"/>
      <c r="K37" s="193"/>
    </row>
    <row r="38" spans="1:11" ht="24" customHeight="1" x14ac:dyDescent="0.25">
      <c r="A38" s="153"/>
      <c r="B38" s="197" t="s">
        <v>20</v>
      </c>
      <c r="C38" s="197"/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191">
        <v>0</v>
      </c>
      <c r="J38" s="192"/>
      <c r="K38" s="193"/>
    </row>
    <row r="39" spans="1:11" ht="24" customHeight="1" thickBot="1" x14ac:dyDescent="0.3">
      <c r="A39" s="154"/>
      <c r="B39" s="198" t="s">
        <v>21</v>
      </c>
      <c r="C39" s="198"/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199">
        <v>0</v>
      </c>
      <c r="J39" s="200"/>
      <c r="K39" s="201"/>
    </row>
    <row r="40" spans="1:11" ht="32.25" customHeight="1" x14ac:dyDescent="0.25">
      <c r="A40" s="177" t="s">
        <v>26</v>
      </c>
      <c r="B40" s="178"/>
      <c r="C40" s="156"/>
      <c r="D40" s="208" t="s">
        <v>22</v>
      </c>
      <c r="E40" s="208"/>
      <c r="F40" s="208"/>
      <c r="G40" s="208"/>
      <c r="H40" s="208"/>
      <c r="I40" s="208"/>
      <c r="J40" s="208"/>
      <c r="K40" s="208"/>
    </row>
    <row r="41" spans="1:11" ht="26.25" customHeight="1" x14ac:dyDescent="0.25">
      <c r="A41" s="179"/>
      <c r="B41" s="180"/>
      <c r="C41" s="181"/>
      <c r="D41" s="69" t="s">
        <v>17</v>
      </c>
      <c r="E41" s="75">
        <v>2022</v>
      </c>
      <c r="F41" s="75">
        <v>2023</v>
      </c>
      <c r="G41" s="75">
        <v>2024</v>
      </c>
      <c r="H41" s="75">
        <v>2025</v>
      </c>
      <c r="I41" s="185" t="s">
        <v>88</v>
      </c>
      <c r="J41" s="186"/>
      <c r="K41" s="187"/>
    </row>
    <row r="42" spans="1:11" ht="24" customHeight="1" thickBot="1" x14ac:dyDescent="0.3">
      <c r="A42" s="182"/>
      <c r="B42" s="183"/>
      <c r="C42" s="184"/>
      <c r="D42" s="21">
        <v>0</v>
      </c>
      <c r="E42" s="26">
        <v>0</v>
      </c>
      <c r="F42" s="26">
        <v>0</v>
      </c>
      <c r="G42" s="26">
        <v>0</v>
      </c>
      <c r="H42" s="26">
        <v>0</v>
      </c>
      <c r="I42" s="188">
        <v>0</v>
      </c>
      <c r="J42" s="189"/>
      <c r="K42" s="190"/>
    </row>
    <row r="43" spans="1:11" ht="15.75" x14ac:dyDescent="0.25">
      <c r="D43" s="77"/>
    </row>
  </sheetData>
  <mergeCells count="60">
    <mergeCell ref="D19:K19"/>
    <mergeCell ref="D26:K26"/>
    <mergeCell ref="I28:K28"/>
    <mergeCell ref="I34:K34"/>
    <mergeCell ref="D40:K40"/>
    <mergeCell ref="I23:K23"/>
    <mergeCell ref="I24:K24"/>
    <mergeCell ref="B33:C33"/>
    <mergeCell ref="I33:K33"/>
    <mergeCell ref="B29:C29"/>
    <mergeCell ref="I29:K29"/>
    <mergeCell ref="B30:C30"/>
    <mergeCell ref="I30:K30"/>
    <mergeCell ref="B31:C31"/>
    <mergeCell ref="I31:K31"/>
    <mergeCell ref="B32:C32"/>
    <mergeCell ref="I32:K32"/>
    <mergeCell ref="A40:C42"/>
    <mergeCell ref="I41:K41"/>
    <mergeCell ref="I42:K42"/>
    <mergeCell ref="B35:C35"/>
    <mergeCell ref="I35:K35"/>
    <mergeCell ref="B36:C36"/>
    <mergeCell ref="I36:K36"/>
    <mergeCell ref="B37:C37"/>
    <mergeCell ref="I37:K37"/>
    <mergeCell ref="A26:A39"/>
    <mergeCell ref="B26:C27"/>
    <mergeCell ref="I27:K27"/>
    <mergeCell ref="B38:C38"/>
    <mergeCell ref="I38:K38"/>
    <mergeCell ref="B39:C39"/>
    <mergeCell ref="I39:K39"/>
    <mergeCell ref="D11:D12"/>
    <mergeCell ref="E11:K11"/>
    <mergeCell ref="A19:A25"/>
    <mergeCell ref="B19:C20"/>
    <mergeCell ref="B21:C21"/>
    <mergeCell ref="B22:C22"/>
    <mergeCell ref="B23:C23"/>
    <mergeCell ref="B24:C24"/>
    <mergeCell ref="A11:A18"/>
    <mergeCell ref="B11:B12"/>
    <mergeCell ref="C11:C12"/>
    <mergeCell ref="I25:K25"/>
    <mergeCell ref="B25:C25"/>
    <mergeCell ref="I20:K20"/>
    <mergeCell ref="I21:K21"/>
    <mergeCell ref="I22:K22"/>
    <mergeCell ref="B10:K10"/>
    <mergeCell ref="I1:K1"/>
    <mergeCell ref="A2:K2"/>
    <mergeCell ref="B3:C3"/>
    <mergeCell ref="E3:K3"/>
    <mergeCell ref="B4:K4"/>
    <mergeCell ref="B5:K5"/>
    <mergeCell ref="B6:K6"/>
    <mergeCell ref="B7:K7"/>
    <mergeCell ref="B8:K8"/>
    <mergeCell ref="B9:K9"/>
  </mergeCells>
  <pageMargins left="0.39370078740157483" right="0.39370078740157483" top="1.1811023622047245" bottom="0.78740157480314965" header="0.31496062992125984" footer="0.31496062992125984"/>
  <pageSetup paperSize="9" scale="45" firstPageNumber="6" fitToHeight="3" orientation="landscape" useFirstPageNumber="1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zoomScale="80" zoomScaleNormal="80" workbookViewId="0">
      <selection activeCell="A17" sqref="A17:A24"/>
    </sheetView>
  </sheetViews>
  <sheetFormatPr defaultRowHeight="15" x14ac:dyDescent="0.25"/>
  <cols>
    <col min="1" max="1" width="30.5703125" style="15" customWidth="1"/>
    <col min="2" max="2" width="8.28515625" style="15" customWidth="1"/>
    <col min="3" max="3" width="39.5703125" style="15" customWidth="1"/>
    <col min="4" max="4" width="37" style="15" customWidth="1"/>
    <col min="5" max="5" width="16.42578125" style="15" customWidth="1"/>
    <col min="6" max="6" width="19.42578125" style="15" customWidth="1"/>
    <col min="7" max="7" width="17.28515625" style="96" customWidth="1"/>
    <col min="8" max="8" width="13.7109375" style="15" customWidth="1"/>
    <col min="9" max="9" width="13.140625" style="15" customWidth="1"/>
    <col min="10" max="10" width="18.28515625" style="15" customWidth="1"/>
    <col min="11" max="11" width="29.5703125" style="15" customWidth="1"/>
    <col min="12" max="12" width="13.28515625" style="15" customWidth="1"/>
    <col min="13" max="13" width="12.28515625" style="15" customWidth="1"/>
    <col min="14" max="14" width="11.85546875" style="15" customWidth="1"/>
    <col min="15" max="15" width="20.5703125" style="15" customWidth="1"/>
    <col min="16" max="16384" width="9.140625" style="15"/>
  </cols>
  <sheetData>
    <row r="1" spans="1:15" x14ac:dyDescent="0.25">
      <c r="K1" s="101" t="s">
        <v>172</v>
      </c>
      <c r="N1" s="14"/>
      <c r="O1" s="97"/>
    </row>
    <row r="2" spans="1:15" x14ac:dyDescent="0.25">
      <c r="J2" s="210" t="s">
        <v>173</v>
      </c>
      <c r="K2" s="210"/>
      <c r="N2" s="211"/>
      <c r="O2" s="211"/>
    </row>
    <row r="3" spans="1:15" x14ac:dyDescent="0.25">
      <c r="K3" s="101" t="s">
        <v>174</v>
      </c>
      <c r="N3" s="210"/>
      <c r="O3" s="210"/>
    </row>
    <row r="4" spans="1:15" x14ac:dyDescent="0.25">
      <c r="K4" s="101" t="s">
        <v>196</v>
      </c>
      <c r="N4" s="210"/>
      <c r="O4" s="210"/>
    </row>
    <row r="5" spans="1:15" x14ac:dyDescent="0.25">
      <c r="K5" s="105"/>
      <c r="N5" s="105"/>
      <c r="O5" s="105"/>
    </row>
    <row r="6" spans="1:15" ht="18.75" x14ac:dyDescent="0.3">
      <c r="K6" s="109" t="s">
        <v>85</v>
      </c>
      <c r="N6" s="105"/>
      <c r="O6" s="105"/>
    </row>
    <row r="8" spans="1:15" ht="19.5" thickBot="1" x14ac:dyDescent="0.3">
      <c r="A8" s="135" t="s">
        <v>1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</row>
    <row r="9" spans="1:15" ht="46.5" customHeight="1" thickBot="1" x14ac:dyDescent="0.3">
      <c r="A9" s="16" t="s">
        <v>0</v>
      </c>
      <c r="B9" s="136" t="s">
        <v>95</v>
      </c>
      <c r="C9" s="137"/>
      <c r="D9" s="17" t="s">
        <v>2</v>
      </c>
      <c r="E9" s="138" t="s">
        <v>90</v>
      </c>
      <c r="F9" s="138"/>
      <c r="G9" s="138"/>
      <c r="H9" s="138"/>
      <c r="I9" s="138"/>
      <c r="J9" s="138"/>
      <c r="K9" s="139"/>
    </row>
    <row r="10" spans="1:15" ht="32.25" customHeight="1" thickBot="1" x14ac:dyDescent="0.3">
      <c r="A10" s="16" t="s">
        <v>3</v>
      </c>
      <c r="B10" s="140" t="s">
        <v>93</v>
      </c>
      <c r="C10" s="141"/>
      <c r="D10" s="141"/>
      <c r="E10" s="141"/>
      <c r="F10" s="141"/>
      <c r="G10" s="141"/>
      <c r="H10" s="141"/>
      <c r="I10" s="141"/>
      <c r="J10" s="141"/>
      <c r="K10" s="142"/>
    </row>
    <row r="11" spans="1:15" ht="32.25" customHeight="1" thickBot="1" x14ac:dyDescent="0.3">
      <c r="A11" s="16" t="s">
        <v>4</v>
      </c>
      <c r="B11" s="140" t="s">
        <v>91</v>
      </c>
      <c r="C11" s="141"/>
      <c r="D11" s="141"/>
      <c r="E11" s="141"/>
      <c r="F11" s="141"/>
      <c r="G11" s="141"/>
      <c r="H11" s="141"/>
      <c r="I11" s="141"/>
      <c r="J11" s="141"/>
      <c r="K11" s="142"/>
    </row>
    <row r="12" spans="1:15" ht="66.75" customHeight="1" thickBot="1" x14ac:dyDescent="0.3">
      <c r="A12" s="16" t="s">
        <v>5</v>
      </c>
      <c r="B12" s="131" t="s">
        <v>189</v>
      </c>
      <c r="C12" s="143"/>
      <c r="D12" s="143"/>
      <c r="E12" s="143"/>
      <c r="F12" s="143"/>
      <c r="G12" s="143"/>
      <c r="H12" s="143"/>
      <c r="I12" s="143"/>
      <c r="J12" s="143"/>
      <c r="K12" s="144"/>
    </row>
    <row r="13" spans="1:15" ht="16.5" thickBot="1" x14ac:dyDescent="0.3">
      <c r="A13" s="16" t="s">
        <v>6</v>
      </c>
      <c r="B13" s="145" t="s">
        <v>82</v>
      </c>
      <c r="C13" s="146"/>
      <c r="D13" s="146"/>
      <c r="E13" s="146"/>
      <c r="F13" s="146"/>
      <c r="G13" s="146"/>
      <c r="H13" s="146"/>
      <c r="I13" s="146"/>
      <c r="J13" s="146"/>
      <c r="K13" s="147"/>
    </row>
    <row r="14" spans="1:15" ht="32.25" customHeight="1" thickBot="1" x14ac:dyDescent="0.3">
      <c r="A14" s="16" t="s">
        <v>7</v>
      </c>
      <c r="B14" s="131" t="s">
        <v>97</v>
      </c>
      <c r="C14" s="143"/>
      <c r="D14" s="143"/>
      <c r="E14" s="143"/>
      <c r="F14" s="143"/>
      <c r="G14" s="143"/>
      <c r="H14" s="143"/>
      <c r="I14" s="143"/>
      <c r="J14" s="143"/>
      <c r="K14" s="144"/>
    </row>
    <row r="15" spans="1:15" ht="32.25" customHeight="1" thickBot="1" x14ac:dyDescent="0.3">
      <c r="A15" s="18" t="s">
        <v>8</v>
      </c>
      <c r="B15" s="131" t="s">
        <v>98</v>
      </c>
      <c r="C15" s="143"/>
      <c r="D15" s="143"/>
      <c r="E15" s="143"/>
      <c r="F15" s="143"/>
      <c r="G15" s="143"/>
      <c r="H15" s="143"/>
      <c r="I15" s="143"/>
      <c r="J15" s="143"/>
      <c r="K15" s="144"/>
    </row>
    <row r="16" spans="1:15" ht="16.5" customHeight="1" thickBot="1" x14ac:dyDescent="0.3">
      <c r="A16" s="19" t="s">
        <v>138</v>
      </c>
      <c r="B16" s="131" t="s">
        <v>99</v>
      </c>
      <c r="C16" s="132"/>
      <c r="D16" s="132"/>
      <c r="E16" s="132"/>
      <c r="F16" s="132"/>
      <c r="G16" s="132"/>
      <c r="H16" s="132"/>
      <c r="I16" s="132"/>
      <c r="J16" s="132"/>
      <c r="K16" s="133"/>
    </row>
    <row r="17" spans="1:12" ht="15.75" customHeight="1" x14ac:dyDescent="0.25">
      <c r="A17" s="152" t="s">
        <v>9</v>
      </c>
      <c r="B17" s="161" t="s">
        <v>10</v>
      </c>
      <c r="C17" s="161" t="s">
        <v>11</v>
      </c>
      <c r="D17" s="148" t="s">
        <v>12</v>
      </c>
      <c r="E17" s="150"/>
      <c r="F17" s="150"/>
      <c r="G17" s="150"/>
      <c r="H17" s="150"/>
      <c r="I17" s="150"/>
      <c r="J17" s="150"/>
      <c r="K17" s="151"/>
    </row>
    <row r="18" spans="1:12" ht="94.5" x14ac:dyDescent="0.25">
      <c r="A18" s="153"/>
      <c r="B18" s="162"/>
      <c r="C18" s="162"/>
      <c r="D18" s="149"/>
      <c r="E18" s="116" t="s">
        <v>13</v>
      </c>
      <c r="F18" s="120" t="s">
        <v>175</v>
      </c>
      <c r="G18" s="120" t="s">
        <v>176</v>
      </c>
      <c r="H18" s="120" t="s">
        <v>177</v>
      </c>
      <c r="I18" s="120" t="s">
        <v>190</v>
      </c>
      <c r="J18" s="121" t="s">
        <v>89</v>
      </c>
      <c r="K18" s="23" t="s">
        <v>14</v>
      </c>
    </row>
    <row r="19" spans="1:12" ht="153" customHeight="1" x14ac:dyDescent="0.25">
      <c r="A19" s="153"/>
      <c r="B19" s="29">
        <v>1</v>
      </c>
      <c r="C19" s="115" t="s">
        <v>100</v>
      </c>
      <c r="D19" s="118" t="s">
        <v>161</v>
      </c>
      <c r="E19" s="122">
        <v>55</v>
      </c>
      <c r="F19" s="129">
        <v>74.5</v>
      </c>
      <c r="G19" s="129">
        <v>74.5</v>
      </c>
      <c r="H19" s="129">
        <v>74.5</v>
      </c>
      <c r="I19" s="129">
        <v>74.5</v>
      </c>
      <c r="J19" s="129">
        <v>74.5</v>
      </c>
      <c r="K19" s="119" t="s">
        <v>192</v>
      </c>
    </row>
    <row r="20" spans="1:12" ht="110.25" x14ac:dyDescent="0.25">
      <c r="A20" s="153"/>
      <c r="B20" s="29" t="s">
        <v>107</v>
      </c>
      <c r="C20" s="115" t="s">
        <v>101</v>
      </c>
      <c r="D20" s="102" t="s">
        <v>164</v>
      </c>
      <c r="E20" s="125">
        <v>100</v>
      </c>
      <c r="F20" s="126" t="s">
        <v>109</v>
      </c>
      <c r="G20" s="126" t="s">
        <v>109</v>
      </c>
      <c r="H20" s="126" t="s">
        <v>109</v>
      </c>
      <c r="I20" s="126" t="s">
        <v>109</v>
      </c>
      <c r="J20" s="126" t="s">
        <v>109</v>
      </c>
      <c r="K20" s="39" t="s">
        <v>111</v>
      </c>
    </row>
    <row r="21" spans="1:12" ht="148.5" customHeight="1" x14ac:dyDescent="0.25">
      <c r="A21" s="153"/>
      <c r="B21" s="29" t="s">
        <v>108</v>
      </c>
      <c r="C21" s="115" t="s">
        <v>102</v>
      </c>
      <c r="D21" s="124" t="s">
        <v>193</v>
      </c>
      <c r="E21" s="123">
        <v>83.8</v>
      </c>
      <c r="F21" s="123">
        <v>83.8</v>
      </c>
      <c r="G21" s="123">
        <v>83.8</v>
      </c>
      <c r="H21" s="123">
        <v>83.8</v>
      </c>
      <c r="I21" s="123">
        <v>83.8</v>
      </c>
      <c r="J21" s="123">
        <v>83.8</v>
      </c>
      <c r="K21" s="119" t="s">
        <v>194</v>
      </c>
    </row>
    <row r="22" spans="1:12" ht="77.25" customHeight="1" x14ac:dyDescent="0.25">
      <c r="A22" s="153"/>
      <c r="B22" s="29" t="s">
        <v>159</v>
      </c>
      <c r="C22" s="115" t="s">
        <v>103</v>
      </c>
      <c r="D22" s="124" t="s">
        <v>106</v>
      </c>
      <c r="E22" s="130">
        <v>78</v>
      </c>
      <c r="F22" s="130">
        <v>115</v>
      </c>
      <c r="G22" s="130">
        <v>115</v>
      </c>
      <c r="H22" s="130">
        <v>115</v>
      </c>
      <c r="I22" s="130">
        <v>115</v>
      </c>
      <c r="J22" s="130">
        <v>115</v>
      </c>
      <c r="K22" s="119" t="s">
        <v>192</v>
      </c>
    </row>
    <row r="23" spans="1:12" ht="78.75" x14ac:dyDescent="0.25">
      <c r="A23" s="153"/>
      <c r="B23" s="29" t="s">
        <v>160</v>
      </c>
      <c r="C23" s="115" t="s">
        <v>104</v>
      </c>
      <c r="D23" s="102" t="s">
        <v>166</v>
      </c>
      <c r="E23" s="127">
        <v>3</v>
      </c>
      <c r="F23" s="75" t="s">
        <v>108</v>
      </c>
      <c r="G23" s="75" t="s">
        <v>108</v>
      </c>
      <c r="H23" s="75" t="s">
        <v>108</v>
      </c>
      <c r="I23" s="75" t="s">
        <v>108</v>
      </c>
      <c r="J23" s="75" t="s">
        <v>108</v>
      </c>
      <c r="K23" s="39" t="s">
        <v>188</v>
      </c>
    </row>
    <row r="24" spans="1:12" ht="276.75" customHeight="1" thickBot="1" x14ac:dyDescent="0.3">
      <c r="A24" s="153"/>
      <c r="B24" s="29" t="s">
        <v>92</v>
      </c>
      <c r="C24" s="128" t="s">
        <v>105</v>
      </c>
      <c r="D24" s="102" t="s">
        <v>163</v>
      </c>
      <c r="E24" s="40">
        <v>1</v>
      </c>
      <c r="F24" s="30" t="s">
        <v>110</v>
      </c>
      <c r="G24" s="30" t="s">
        <v>110</v>
      </c>
      <c r="H24" s="30" t="s">
        <v>110</v>
      </c>
      <c r="I24" s="30" t="s">
        <v>110</v>
      </c>
      <c r="J24" s="30" t="s">
        <v>110</v>
      </c>
      <c r="K24" s="39" t="s">
        <v>91</v>
      </c>
    </row>
    <row r="25" spans="1:12" ht="16.5" customHeight="1" thickBot="1" x14ac:dyDescent="0.3">
      <c r="A25" s="152" t="s">
        <v>15</v>
      </c>
      <c r="B25" s="155" t="s">
        <v>16</v>
      </c>
      <c r="C25" s="156"/>
      <c r="D25" s="203" t="s">
        <v>22</v>
      </c>
      <c r="E25" s="204"/>
      <c r="F25" s="204"/>
      <c r="G25" s="204"/>
      <c r="H25" s="204"/>
      <c r="I25" s="204"/>
      <c r="J25" s="204"/>
      <c r="K25" s="205"/>
    </row>
    <row r="26" spans="1:12" ht="15.75" x14ac:dyDescent="0.25">
      <c r="A26" s="153"/>
      <c r="B26" s="157"/>
      <c r="C26" s="158"/>
      <c r="D26" s="70" t="s">
        <v>87</v>
      </c>
      <c r="E26" s="71" t="s">
        <v>175</v>
      </c>
      <c r="F26" s="71" t="s">
        <v>176</v>
      </c>
      <c r="G26" s="71" t="s">
        <v>177</v>
      </c>
      <c r="H26" s="71" t="s">
        <v>190</v>
      </c>
      <c r="I26" s="168" t="s">
        <v>191</v>
      </c>
      <c r="J26" s="169"/>
      <c r="K26" s="170"/>
    </row>
    <row r="27" spans="1:12" ht="15.75" x14ac:dyDescent="0.25">
      <c r="A27" s="153"/>
      <c r="B27" s="159" t="s">
        <v>17</v>
      </c>
      <c r="C27" s="160"/>
      <c r="D27" s="104">
        <f>D28+D29+D30+D31</f>
        <v>132644636.28</v>
      </c>
      <c r="E27" s="72">
        <f t="shared" ref="E27:H27" si="0">E28+E29+E30+E31</f>
        <v>18074354</v>
      </c>
      <c r="F27" s="72">
        <f t="shared" si="0"/>
        <v>17409910</v>
      </c>
      <c r="G27" s="72">
        <f t="shared" si="0"/>
        <v>17273232</v>
      </c>
      <c r="H27" s="72">
        <f t="shared" si="0"/>
        <v>5838432</v>
      </c>
      <c r="I27" s="171">
        <f>I30</f>
        <v>17515296</v>
      </c>
      <c r="J27" s="172"/>
      <c r="K27" s="173"/>
    </row>
    <row r="28" spans="1:12" ht="15.75" x14ac:dyDescent="0.25">
      <c r="A28" s="153"/>
      <c r="B28" s="159" t="s">
        <v>18</v>
      </c>
      <c r="C28" s="160"/>
      <c r="D28" s="72">
        <v>0</v>
      </c>
      <c r="E28" s="72">
        <v>0</v>
      </c>
      <c r="F28" s="72">
        <v>0</v>
      </c>
      <c r="G28" s="72">
        <v>0</v>
      </c>
      <c r="H28" s="72">
        <v>0</v>
      </c>
      <c r="I28" s="174">
        <v>0</v>
      </c>
      <c r="J28" s="175"/>
      <c r="K28" s="176"/>
    </row>
    <row r="29" spans="1:12" ht="15.75" x14ac:dyDescent="0.25">
      <c r="A29" s="153"/>
      <c r="B29" s="159" t="s">
        <v>19</v>
      </c>
      <c r="C29" s="160"/>
      <c r="D29" s="72">
        <v>67378300</v>
      </c>
      <c r="E29" s="72">
        <v>11434800</v>
      </c>
      <c r="F29" s="72">
        <v>11434800</v>
      </c>
      <c r="G29" s="72">
        <v>11434800</v>
      </c>
      <c r="H29" s="72">
        <v>0</v>
      </c>
      <c r="I29" s="174">
        <v>0</v>
      </c>
      <c r="J29" s="175"/>
      <c r="K29" s="176"/>
    </row>
    <row r="30" spans="1:12" ht="15.75" x14ac:dyDescent="0.25">
      <c r="A30" s="153"/>
      <c r="B30" s="159" t="s">
        <v>20</v>
      </c>
      <c r="C30" s="160"/>
      <c r="D30" s="72">
        <v>65266336.280000001</v>
      </c>
      <c r="E30" s="72">
        <v>6639554</v>
      </c>
      <c r="F30" s="72">
        <v>5975110</v>
      </c>
      <c r="G30" s="72">
        <v>5838432</v>
      </c>
      <c r="H30" s="72">
        <v>5838432</v>
      </c>
      <c r="I30" s="174">
        <v>17515296</v>
      </c>
      <c r="J30" s="175"/>
      <c r="K30" s="209"/>
      <c r="L30" s="103"/>
    </row>
    <row r="31" spans="1:12" ht="16.5" thickBot="1" x14ac:dyDescent="0.3">
      <c r="A31" s="154"/>
      <c r="B31" s="166" t="s">
        <v>21</v>
      </c>
      <c r="C31" s="167"/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163">
        <v>0</v>
      </c>
      <c r="J31" s="164"/>
      <c r="K31" s="165"/>
    </row>
    <row r="32" spans="1:12" ht="15.75" customHeight="1" x14ac:dyDescent="0.25">
      <c r="A32" s="152" t="s">
        <v>23</v>
      </c>
      <c r="B32" s="194" t="s">
        <v>16</v>
      </c>
      <c r="C32" s="195"/>
      <c r="D32" s="206" t="s">
        <v>22</v>
      </c>
      <c r="E32" s="206"/>
      <c r="F32" s="206"/>
      <c r="G32" s="206"/>
      <c r="H32" s="206"/>
      <c r="I32" s="206"/>
      <c r="J32" s="206"/>
      <c r="K32" s="206"/>
    </row>
    <row r="33" spans="1:11" ht="15.75" x14ac:dyDescent="0.25">
      <c r="A33" s="153"/>
      <c r="B33" s="185"/>
      <c r="C33" s="196"/>
      <c r="D33" s="74" t="s">
        <v>17</v>
      </c>
      <c r="E33" s="75" t="s">
        <v>175</v>
      </c>
      <c r="F33" s="75" t="s">
        <v>176</v>
      </c>
      <c r="G33" s="75" t="s">
        <v>177</v>
      </c>
      <c r="H33" s="75" t="s">
        <v>190</v>
      </c>
      <c r="I33" s="185" t="s">
        <v>191</v>
      </c>
      <c r="J33" s="186"/>
      <c r="K33" s="187"/>
    </row>
    <row r="34" spans="1:11" ht="15.75" x14ac:dyDescent="0.25">
      <c r="A34" s="153"/>
      <c r="B34" s="35" t="s">
        <v>24</v>
      </c>
      <c r="C34" s="36"/>
      <c r="D34" s="21"/>
      <c r="E34" s="99"/>
      <c r="F34" s="99"/>
      <c r="G34" s="99"/>
      <c r="H34" s="99"/>
      <c r="I34" s="207"/>
      <c r="J34" s="207"/>
      <c r="K34" s="207"/>
    </row>
    <row r="35" spans="1:11" ht="15.75" x14ac:dyDescent="0.25">
      <c r="A35" s="153"/>
      <c r="B35" s="159" t="s">
        <v>17</v>
      </c>
      <c r="C35" s="160"/>
      <c r="D35" s="36">
        <v>0</v>
      </c>
      <c r="E35" s="100">
        <v>0</v>
      </c>
      <c r="F35" s="100">
        <v>0</v>
      </c>
      <c r="G35" s="100">
        <v>0</v>
      </c>
      <c r="H35" s="100">
        <v>0</v>
      </c>
      <c r="I35" s="191">
        <v>0</v>
      </c>
      <c r="J35" s="192"/>
      <c r="K35" s="193"/>
    </row>
    <row r="36" spans="1:11" ht="15.75" x14ac:dyDescent="0.25">
      <c r="A36" s="153"/>
      <c r="B36" s="159" t="s">
        <v>18</v>
      </c>
      <c r="C36" s="160"/>
      <c r="D36" s="100">
        <v>0</v>
      </c>
      <c r="E36" s="100">
        <v>0</v>
      </c>
      <c r="F36" s="100">
        <v>0</v>
      </c>
      <c r="G36" s="100">
        <v>0</v>
      </c>
      <c r="H36" s="100">
        <v>0</v>
      </c>
      <c r="I36" s="191">
        <v>0</v>
      </c>
      <c r="J36" s="192"/>
      <c r="K36" s="193"/>
    </row>
    <row r="37" spans="1:11" ht="15.75" x14ac:dyDescent="0.25">
      <c r="A37" s="153"/>
      <c r="B37" s="159" t="s">
        <v>19</v>
      </c>
      <c r="C37" s="160"/>
      <c r="D37" s="100">
        <v>0</v>
      </c>
      <c r="E37" s="100">
        <v>0</v>
      </c>
      <c r="F37" s="100">
        <v>0</v>
      </c>
      <c r="G37" s="100">
        <v>0</v>
      </c>
      <c r="H37" s="100">
        <v>0</v>
      </c>
      <c r="I37" s="191">
        <v>0</v>
      </c>
      <c r="J37" s="192"/>
      <c r="K37" s="193"/>
    </row>
    <row r="38" spans="1:11" ht="15.75" x14ac:dyDescent="0.25">
      <c r="A38" s="153"/>
      <c r="B38" s="159" t="s">
        <v>20</v>
      </c>
      <c r="C38" s="160"/>
      <c r="D38" s="100">
        <v>0</v>
      </c>
      <c r="E38" s="100">
        <v>0</v>
      </c>
      <c r="F38" s="100">
        <v>0</v>
      </c>
      <c r="G38" s="100">
        <v>0</v>
      </c>
      <c r="H38" s="100">
        <v>0</v>
      </c>
      <c r="I38" s="191">
        <v>0</v>
      </c>
      <c r="J38" s="192"/>
      <c r="K38" s="193"/>
    </row>
    <row r="39" spans="1:11" ht="15.75" x14ac:dyDescent="0.25">
      <c r="A39" s="153"/>
      <c r="B39" s="202" t="s">
        <v>21</v>
      </c>
      <c r="C39" s="202"/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91">
        <v>0</v>
      </c>
      <c r="J39" s="192"/>
      <c r="K39" s="193"/>
    </row>
    <row r="40" spans="1:11" ht="15.75" x14ac:dyDescent="0.25">
      <c r="A40" s="153"/>
      <c r="B40" s="35" t="s">
        <v>25</v>
      </c>
      <c r="C40" s="36"/>
      <c r="D40" s="100"/>
      <c r="E40" s="99"/>
      <c r="F40" s="99"/>
      <c r="G40" s="99"/>
      <c r="H40" s="99"/>
      <c r="I40" s="207"/>
      <c r="J40" s="207"/>
      <c r="K40" s="207"/>
    </row>
    <row r="41" spans="1:11" ht="15.75" x14ac:dyDescent="0.25">
      <c r="A41" s="153"/>
      <c r="B41" s="159" t="s">
        <v>17</v>
      </c>
      <c r="C41" s="160"/>
      <c r="D41" s="36"/>
      <c r="E41" s="100">
        <v>0</v>
      </c>
      <c r="F41" s="100">
        <v>0</v>
      </c>
      <c r="G41" s="100">
        <v>0</v>
      </c>
      <c r="H41" s="100">
        <v>0</v>
      </c>
      <c r="I41" s="191">
        <v>0</v>
      </c>
      <c r="J41" s="192"/>
      <c r="K41" s="193"/>
    </row>
    <row r="42" spans="1:11" ht="15.75" x14ac:dyDescent="0.25">
      <c r="A42" s="153"/>
      <c r="B42" s="159" t="s">
        <v>18</v>
      </c>
      <c r="C42" s="16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91">
        <v>0</v>
      </c>
      <c r="J42" s="192"/>
      <c r="K42" s="193"/>
    </row>
    <row r="43" spans="1:11" ht="15.75" x14ac:dyDescent="0.25">
      <c r="A43" s="153"/>
      <c r="B43" s="159" t="s">
        <v>19</v>
      </c>
      <c r="C43" s="16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91">
        <v>0</v>
      </c>
      <c r="J43" s="192"/>
      <c r="K43" s="193"/>
    </row>
    <row r="44" spans="1:11" ht="15.75" x14ac:dyDescent="0.25">
      <c r="A44" s="153"/>
      <c r="B44" s="197" t="s">
        <v>20</v>
      </c>
      <c r="C44" s="197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91">
        <v>0</v>
      </c>
      <c r="J44" s="192"/>
      <c r="K44" s="193"/>
    </row>
    <row r="45" spans="1:11" ht="16.5" thickBot="1" x14ac:dyDescent="0.3">
      <c r="A45" s="154"/>
      <c r="B45" s="198" t="s">
        <v>21</v>
      </c>
      <c r="C45" s="198"/>
      <c r="D45" s="76">
        <v>0</v>
      </c>
      <c r="E45" s="76">
        <v>0</v>
      </c>
      <c r="F45" s="76">
        <v>0</v>
      </c>
      <c r="G45" s="76">
        <v>0</v>
      </c>
      <c r="H45" s="76">
        <v>0</v>
      </c>
      <c r="I45" s="199">
        <v>0</v>
      </c>
      <c r="J45" s="200"/>
      <c r="K45" s="201"/>
    </row>
    <row r="46" spans="1:11" ht="15.75" x14ac:dyDescent="0.25">
      <c r="A46" s="177" t="s">
        <v>26</v>
      </c>
      <c r="B46" s="178"/>
      <c r="C46" s="156"/>
      <c r="D46" s="208" t="s">
        <v>22</v>
      </c>
      <c r="E46" s="208"/>
      <c r="F46" s="208"/>
      <c r="G46" s="208"/>
      <c r="H46" s="208"/>
      <c r="I46" s="208"/>
      <c r="J46" s="208"/>
      <c r="K46" s="208"/>
    </row>
    <row r="47" spans="1:11" ht="15.75" x14ac:dyDescent="0.25">
      <c r="A47" s="179"/>
      <c r="B47" s="180"/>
      <c r="C47" s="181"/>
      <c r="D47" s="98">
        <v>0</v>
      </c>
      <c r="E47" s="75" t="s">
        <v>175</v>
      </c>
      <c r="F47" s="75" t="s">
        <v>176</v>
      </c>
      <c r="G47" s="75" t="s">
        <v>177</v>
      </c>
      <c r="H47" s="75" t="s">
        <v>190</v>
      </c>
      <c r="I47" s="185" t="s">
        <v>191</v>
      </c>
      <c r="J47" s="186"/>
      <c r="K47" s="187"/>
    </row>
    <row r="48" spans="1:11" ht="16.5" thickBot="1" x14ac:dyDescent="0.3">
      <c r="A48" s="182"/>
      <c r="B48" s="183"/>
      <c r="C48" s="184"/>
      <c r="D48" s="21">
        <v>0</v>
      </c>
      <c r="E48" s="26">
        <v>0</v>
      </c>
      <c r="F48" s="26">
        <v>0</v>
      </c>
      <c r="G48" s="26">
        <v>0</v>
      </c>
      <c r="H48" s="26">
        <v>0</v>
      </c>
      <c r="I48" s="188">
        <v>0</v>
      </c>
      <c r="J48" s="189"/>
      <c r="K48" s="190"/>
    </row>
  </sheetData>
  <mergeCells count="63">
    <mergeCell ref="A46:C48"/>
    <mergeCell ref="A17:A24"/>
    <mergeCell ref="N2:O2"/>
    <mergeCell ref="N3:O3"/>
    <mergeCell ref="N4:O4"/>
    <mergeCell ref="A8:K8"/>
    <mergeCell ref="B9:C9"/>
    <mergeCell ref="E9:K9"/>
    <mergeCell ref="B10:K10"/>
    <mergeCell ref="B11:K11"/>
    <mergeCell ref="B12:K12"/>
    <mergeCell ref="B13:K13"/>
    <mergeCell ref="B14:K14"/>
    <mergeCell ref="B15:K15"/>
    <mergeCell ref="B16:K16"/>
    <mergeCell ref="B17:B18"/>
    <mergeCell ref="C17:C18"/>
    <mergeCell ref="D17:D18"/>
    <mergeCell ref="E17:K17"/>
    <mergeCell ref="A25:A31"/>
    <mergeCell ref="B25:C26"/>
    <mergeCell ref="D25:K25"/>
    <mergeCell ref="I26:K26"/>
    <mergeCell ref="B27:C27"/>
    <mergeCell ref="I27:K27"/>
    <mergeCell ref="B28:C28"/>
    <mergeCell ref="I28:K28"/>
    <mergeCell ref="B29:C29"/>
    <mergeCell ref="I29:K29"/>
    <mergeCell ref="B30:C30"/>
    <mergeCell ref="I30:K30"/>
    <mergeCell ref="B31:C31"/>
    <mergeCell ref="I31:K31"/>
    <mergeCell ref="A32:A45"/>
    <mergeCell ref="B32:C33"/>
    <mergeCell ref="D32:K32"/>
    <mergeCell ref="I33:K33"/>
    <mergeCell ref="I34:K34"/>
    <mergeCell ref="B35:C35"/>
    <mergeCell ref="I35:K35"/>
    <mergeCell ref="B36:C36"/>
    <mergeCell ref="I36:K36"/>
    <mergeCell ref="B37:C37"/>
    <mergeCell ref="I37:K37"/>
    <mergeCell ref="B38:C38"/>
    <mergeCell ref="I38:K38"/>
    <mergeCell ref="B39:C39"/>
    <mergeCell ref="D46:K46"/>
    <mergeCell ref="I47:K47"/>
    <mergeCell ref="I48:K48"/>
    <mergeCell ref="J2:K2"/>
    <mergeCell ref="B43:C43"/>
    <mergeCell ref="I43:K43"/>
    <mergeCell ref="B44:C44"/>
    <mergeCell ref="I44:K44"/>
    <mergeCell ref="B45:C45"/>
    <mergeCell ref="I45:K45"/>
    <mergeCell ref="I39:K39"/>
    <mergeCell ref="I40:K40"/>
    <mergeCell ref="B41:C41"/>
    <mergeCell ref="I41:K41"/>
    <mergeCell ref="B42:C42"/>
    <mergeCell ref="I42:K42"/>
  </mergeCells>
  <pageMargins left="0.39370078740157483" right="0.39370078740157483" top="1.1811023622047245" bottom="0.78740157480314965" header="0.31496062992125984" footer="0.31496062992125984"/>
  <pageSetup paperSize="9" scale="46" firstPageNumber="2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4"/>
  <sheetViews>
    <sheetView tabSelected="1" view="pageBreakPreview" zoomScale="90" zoomScaleNormal="90" zoomScaleSheetLayoutView="90" workbookViewId="0">
      <selection activeCell="P4" sqref="P4:Q4"/>
    </sheetView>
  </sheetViews>
  <sheetFormatPr defaultRowHeight="15" x14ac:dyDescent="0.25"/>
  <cols>
    <col min="1" max="1" width="9.5703125" style="15" customWidth="1"/>
    <col min="2" max="2" width="28.42578125" style="15" customWidth="1"/>
    <col min="3" max="3" width="23.7109375" style="15" customWidth="1"/>
    <col min="4" max="6" width="16.28515625" style="15" customWidth="1"/>
    <col min="7" max="7" width="13.140625" style="15" customWidth="1"/>
    <col min="8" max="8" width="16.140625" style="15" customWidth="1"/>
    <col min="9" max="9" width="13.5703125" style="96" customWidth="1"/>
    <col min="10" max="10" width="13.7109375" style="96" customWidth="1"/>
    <col min="11" max="11" width="14.5703125" style="117" customWidth="1"/>
    <col min="12" max="12" width="13.28515625" style="117" customWidth="1"/>
    <col min="13" max="13" width="13" style="117" customWidth="1"/>
    <col min="14" max="14" width="13.28515625" style="15" customWidth="1"/>
    <col min="15" max="15" width="12.28515625" style="15" customWidth="1"/>
    <col min="16" max="16" width="11.85546875" style="15" customWidth="1"/>
    <col min="17" max="17" width="13.28515625" style="15" customWidth="1"/>
    <col min="18" max="16384" width="9.140625" style="15"/>
  </cols>
  <sheetData>
    <row r="1" spans="1:17" x14ac:dyDescent="0.25">
      <c r="C1" s="96"/>
      <c r="D1" s="96"/>
      <c r="E1" s="96"/>
      <c r="F1" s="96"/>
      <c r="G1" s="96"/>
      <c r="H1" s="96"/>
      <c r="K1" s="96"/>
      <c r="L1" s="96"/>
      <c r="M1" s="96"/>
      <c r="P1" s="14"/>
      <c r="Q1" s="97" t="s">
        <v>195</v>
      </c>
    </row>
    <row r="2" spans="1:17" x14ac:dyDescent="0.25">
      <c r="C2" s="96"/>
      <c r="D2" s="96"/>
      <c r="E2" s="96"/>
      <c r="F2" s="96"/>
      <c r="G2" s="96"/>
      <c r="H2" s="96"/>
      <c r="K2" s="96"/>
      <c r="L2" s="96"/>
      <c r="M2" s="96"/>
      <c r="O2" s="210" t="s">
        <v>173</v>
      </c>
      <c r="P2" s="210"/>
      <c r="Q2" s="210"/>
    </row>
    <row r="3" spans="1:17" x14ac:dyDescent="0.25">
      <c r="C3" s="96"/>
      <c r="D3" s="96"/>
      <c r="E3" s="96"/>
      <c r="F3" s="96"/>
      <c r="G3" s="96"/>
      <c r="H3" s="96"/>
      <c r="K3" s="96"/>
      <c r="L3" s="96"/>
      <c r="M3" s="96"/>
      <c r="P3" s="210" t="s">
        <v>174</v>
      </c>
      <c r="Q3" s="210"/>
    </row>
    <row r="4" spans="1:17" x14ac:dyDescent="0.25">
      <c r="C4" s="96"/>
      <c r="D4" s="96"/>
      <c r="E4" s="96"/>
      <c r="F4" s="96"/>
      <c r="G4" s="96"/>
      <c r="H4" s="96"/>
      <c r="K4" s="96"/>
      <c r="L4" s="96"/>
      <c r="M4" s="96"/>
      <c r="P4" s="210" t="s">
        <v>197</v>
      </c>
      <c r="Q4" s="210"/>
    </row>
    <row r="5" spans="1:17" x14ac:dyDescent="0.25">
      <c r="C5" s="96"/>
      <c r="D5" s="96"/>
      <c r="E5" s="96"/>
      <c r="F5" s="96"/>
      <c r="G5" s="96"/>
      <c r="H5" s="96"/>
      <c r="K5" s="96"/>
      <c r="L5" s="96"/>
      <c r="M5" s="96"/>
      <c r="P5" s="105"/>
      <c r="Q5" s="105"/>
    </row>
    <row r="6" spans="1:17" ht="18.75" x14ac:dyDescent="0.3">
      <c r="C6" s="96"/>
      <c r="D6" s="96"/>
      <c r="E6" s="96"/>
      <c r="F6" s="96"/>
      <c r="G6" s="96"/>
      <c r="H6" s="96"/>
      <c r="K6" s="96"/>
      <c r="L6" s="96"/>
      <c r="M6" s="96"/>
      <c r="P6" s="105"/>
      <c r="Q6" s="109" t="s">
        <v>178</v>
      </c>
    </row>
    <row r="7" spans="1:17" ht="18.75" x14ac:dyDescent="0.3">
      <c r="C7" s="278" t="s">
        <v>179</v>
      </c>
      <c r="D7" s="278"/>
      <c r="E7" s="278"/>
      <c r="F7" s="278"/>
      <c r="G7" s="278"/>
      <c r="H7" s="278"/>
      <c r="I7" s="278"/>
      <c r="J7" s="278"/>
      <c r="K7" s="278"/>
      <c r="L7" s="278"/>
      <c r="M7" s="96"/>
      <c r="Q7" s="91"/>
    </row>
    <row r="8" spans="1:17" x14ac:dyDescent="0.25">
      <c r="C8" s="96"/>
      <c r="D8" s="96"/>
      <c r="E8" s="96"/>
      <c r="F8" s="96"/>
      <c r="G8" s="96"/>
      <c r="H8" s="96"/>
      <c r="K8" s="96"/>
      <c r="L8" s="96"/>
      <c r="M8" s="96"/>
    </row>
    <row r="9" spans="1:17" s="14" customFormat="1" ht="15" customHeight="1" x14ac:dyDescent="0.25">
      <c r="A9" s="279" t="s">
        <v>180</v>
      </c>
      <c r="B9" s="279" t="s">
        <v>181</v>
      </c>
      <c r="C9" s="282" t="s">
        <v>115</v>
      </c>
      <c r="D9" s="279" t="s">
        <v>16</v>
      </c>
      <c r="E9" s="285" t="s">
        <v>116</v>
      </c>
      <c r="F9" s="286"/>
      <c r="G9" s="286"/>
      <c r="H9" s="286"/>
      <c r="I9" s="286"/>
      <c r="J9" s="286"/>
      <c r="K9" s="286"/>
      <c r="L9" s="286"/>
      <c r="M9" s="286"/>
      <c r="N9" s="286"/>
      <c r="O9" s="286"/>
      <c r="P9" s="286"/>
      <c r="Q9" s="287"/>
    </row>
    <row r="10" spans="1:17" s="14" customFormat="1" ht="9" customHeight="1" x14ac:dyDescent="0.25">
      <c r="A10" s="280"/>
      <c r="B10" s="280"/>
      <c r="C10" s="283"/>
      <c r="D10" s="280"/>
      <c r="E10" s="288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90"/>
    </row>
    <row r="11" spans="1:17" ht="12.75" customHeight="1" x14ac:dyDescent="0.25">
      <c r="A11" s="280"/>
      <c r="B11" s="280"/>
      <c r="C11" s="283"/>
      <c r="D11" s="280"/>
      <c r="E11" s="291" t="s">
        <v>17</v>
      </c>
      <c r="F11" s="293" t="s">
        <v>117</v>
      </c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295"/>
    </row>
    <row r="12" spans="1:17" ht="24" customHeight="1" x14ac:dyDescent="0.25">
      <c r="A12" s="281"/>
      <c r="B12" s="281"/>
      <c r="C12" s="284"/>
      <c r="D12" s="281"/>
      <c r="E12" s="292"/>
      <c r="F12" s="41" t="s">
        <v>118</v>
      </c>
      <c r="G12" s="41" t="s">
        <v>119</v>
      </c>
      <c r="H12" s="41" t="s">
        <v>120</v>
      </c>
      <c r="I12" s="41" t="s">
        <v>121</v>
      </c>
      <c r="J12" s="41" t="s">
        <v>122</v>
      </c>
      <c r="K12" s="41" t="s">
        <v>123</v>
      </c>
      <c r="L12" s="41" t="s">
        <v>124</v>
      </c>
      <c r="M12" s="41" t="s">
        <v>125</v>
      </c>
      <c r="N12" s="42" t="s">
        <v>126</v>
      </c>
      <c r="O12" s="42" t="s">
        <v>127</v>
      </c>
      <c r="P12" s="41" t="s">
        <v>128</v>
      </c>
      <c r="Q12" s="41" t="s">
        <v>129</v>
      </c>
    </row>
    <row r="13" spans="1:17" x14ac:dyDescent="0.25">
      <c r="A13" s="43">
        <v>1</v>
      </c>
      <c r="B13" s="43">
        <v>2</v>
      </c>
      <c r="C13" s="43">
        <v>3</v>
      </c>
      <c r="D13" s="43">
        <v>4</v>
      </c>
      <c r="E13" s="43">
        <v>5</v>
      </c>
      <c r="F13" s="43">
        <v>6</v>
      </c>
      <c r="G13" s="43">
        <v>7</v>
      </c>
      <c r="H13" s="43">
        <v>8</v>
      </c>
      <c r="I13" s="43">
        <v>9</v>
      </c>
      <c r="J13" s="43">
        <v>10</v>
      </c>
      <c r="K13" s="43">
        <v>11</v>
      </c>
      <c r="L13" s="43">
        <v>12</v>
      </c>
      <c r="M13" s="43">
        <v>13</v>
      </c>
      <c r="N13" s="43">
        <v>14</v>
      </c>
      <c r="O13" s="43">
        <v>15</v>
      </c>
      <c r="P13" s="43">
        <v>16</v>
      </c>
      <c r="Q13" s="43">
        <v>17</v>
      </c>
    </row>
    <row r="14" spans="1:17" ht="15" customHeight="1" x14ac:dyDescent="0.25">
      <c r="A14" s="237" t="s">
        <v>110</v>
      </c>
      <c r="B14" s="272" t="s">
        <v>130</v>
      </c>
      <c r="C14" s="273" t="s">
        <v>184</v>
      </c>
      <c r="D14" s="78" t="s">
        <v>40</v>
      </c>
      <c r="E14" s="44">
        <f>F14+G14+H14+I14+J14+K14+N14+Q14</f>
        <v>4131379.7900000005</v>
      </c>
      <c r="F14" s="44">
        <f>F15+F16+F17+F18</f>
        <v>1003874.54</v>
      </c>
      <c r="G14" s="44">
        <f t="shared" ref="G14:Q14" si="0">G15+G16+G17+G18</f>
        <v>0</v>
      </c>
      <c r="H14" s="44">
        <f t="shared" si="0"/>
        <v>492992.5</v>
      </c>
      <c r="I14" s="44">
        <f t="shared" si="0"/>
        <v>663951.28</v>
      </c>
      <c r="J14" s="44">
        <f t="shared" si="0"/>
        <v>984655.45</v>
      </c>
      <c r="K14" s="44">
        <f t="shared" si="0"/>
        <v>985906.02</v>
      </c>
      <c r="L14" s="44">
        <f t="shared" si="0"/>
        <v>0</v>
      </c>
      <c r="M14" s="44">
        <f t="shared" si="0"/>
        <v>0</v>
      </c>
      <c r="N14" s="44">
        <f t="shared" si="0"/>
        <v>0</v>
      </c>
      <c r="O14" s="44">
        <f t="shared" si="0"/>
        <v>0</v>
      </c>
      <c r="P14" s="44">
        <f t="shared" si="0"/>
        <v>0</v>
      </c>
      <c r="Q14" s="44">
        <f t="shared" si="0"/>
        <v>0</v>
      </c>
    </row>
    <row r="15" spans="1:17" ht="15" customHeight="1" x14ac:dyDescent="0.25">
      <c r="A15" s="236"/>
      <c r="B15" s="272"/>
      <c r="C15" s="274"/>
      <c r="D15" s="45" t="s">
        <v>18</v>
      </c>
      <c r="E15" s="46">
        <f>F15+G15+H15+I15+J15+K15+N15+Q15</f>
        <v>0</v>
      </c>
      <c r="F15" s="46">
        <f>G15+H15+I15+J15+K15+N15+Q15+R15</f>
        <v>0</v>
      </c>
      <c r="G15" s="46">
        <f>H15+I15+J15+K15+N15+Q15+R15+S15</f>
        <v>0</v>
      </c>
      <c r="H15" s="46">
        <f>I15+J15+K15+N15+Q15+R15+S15+T15</f>
        <v>0</v>
      </c>
      <c r="I15" s="46">
        <f>J15+K15+N15+Q15+R15+S15+T15+U15</f>
        <v>0</v>
      </c>
      <c r="J15" s="46">
        <f>K15+N15+Q15+R15+S15+T15+U15+V15</f>
        <v>0</v>
      </c>
      <c r="K15" s="46">
        <f t="shared" ref="K15:O15" si="1">N15+Q15+R15+S15+T15+U15+V15+W15</f>
        <v>0</v>
      </c>
      <c r="L15" s="46">
        <f t="shared" si="1"/>
        <v>0</v>
      </c>
      <c r="M15" s="46">
        <f t="shared" si="1"/>
        <v>0</v>
      </c>
      <c r="N15" s="46">
        <f t="shared" si="1"/>
        <v>0</v>
      </c>
      <c r="O15" s="46">
        <f t="shared" si="1"/>
        <v>0</v>
      </c>
      <c r="P15" s="46">
        <f>S15+V15+W15+X15+Y15+Z15+AA15+AB15</f>
        <v>0</v>
      </c>
      <c r="Q15" s="46">
        <f>T15+W15+X15+Y15+Z15+AA15+AB15+AC15</f>
        <v>0</v>
      </c>
    </row>
    <row r="16" spans="1:17" ht="22.5" x14ac:dyDescent="0.25">
      <c r="A16" s="236"/>
      <c r="B16" s="272"/>
      <c r="C16" s="274"/>
      <c r="D16" s="47" t="s">
        <v>19</v>
      </c>
      <c r="E16" s="46">
        <f>F16+G16+H16+I16+J16+K16+N16+Q16</f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</row>
    <row r="17" spans="1:17" x14ac:dyDescent="0.25">
      <c r="A17" s="236"/>
      <c r="B17" s="272"/>
      <c r="C17" s="274"/>
      <c r="D17" s="47" t="s">
        <v>20</v>
      </c>
      <c r="E17" s="48">
        <f>F17+G17+H17+I17+J17+K17+N17+Q17</f>
        <v>4131379.7900000005</v>
      </c>
      <c r="F17" s="48">
        <v>1003874.54</v>
      </c>
      <c r="G17" s="48">
        <v>0</v>
      </c>
      <c r="H17" s="48">
        <v>492992.5</v>
      </c>
      <c r="I17" s="48">
        <v>663951.28</v>
      </c>
      <c r="J17" s="48">
        <v>984655.45</v>
      </c>
      <c r="K17" s="48">
        <v>985906.02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</row>
    <row r="18" spans="1:17" ht="22.5" x14ac:dyDescent="0.25">
      <c r="A18" s="238"/>
      <c r="B18" s="272"/>
      <c r="C18" s="275"/>
      <c r="D18" s="47" t="s">
        <v>21</v>
      </c>
      <c r="E18" s="49">
        <f>F18+G18+H18+I18+J18+K18+N18+Q18</f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</row>
    <row r="19" spans="1:17" x14ac:dyDescent="0.25">
      <c r="A19" s="236">
        <v>2</v>
      </c>
      <c r="B19" s="233" t="s">
        <v>131</v>
      </c>
      <c r="C19" s="239" t="s">
        <v>185</v>
      </c>
      <c r="D19" s="79" t="s">
        <v>40</v>
      </c>
      <c r="E19" s="51">
        <f>F19+G19+H19+I19+J19+K19+L19+M19+N19+O19+P19+Q19</f>
        <v>90802900.879999995</v>
      </c>
      <c r="F19" s="52">
        <f t="shared" ref="F19:Q19" si="2">F20+F21+F22+F23</f>
        <v>6851331.0800000001</v>
      </c>
      <c r="G19" s="53">
        <f t="shared" si="2"/>
        <v>2445490.7999999998</v>
      </c>
      <c r="H19" s="53">
        <f>H20+H21+H22+H23</f>
        <v>6742924.4700000007</v>
      </c>
      <c r="I19" s="53">
        <f t="shared" si="2"/>
        <v>8044428.8100000005</v>
      </c>
      <c r="J19" s="53">
        <f t="shared" si="2"/>
        <v>10326469.73</v>
      </c>
      <c r="K19" s="53">
        <f t="shared" si="2"/>
        <v>10570985.99</v>
      </c>
      <c r="L19" s="53">
        <f t="shared" si="2"/>
        <v>11302110</v>
      </c>
      <c r="M19" s="53">
        <f t="shared" si="2"/>
        <v>11165432</v>
      </c>
      <c r="N19" s="53">
        <f t="shared" si="2"/>
        <v>5838432</v>
      </c>
      <c r="O19" s="53">
        <f t="shared" si="2"/>
        <v>5838432</v>
      </c>
      <c r="P19" s="53">
        <f t="shared" si="2"/>
        <v>5838432</v>
      </c>
      <c r="Q19" s="53">
        <f t="shared" si="2"/>
        <v>5838432</v>
      </c>
    </row>
    <row r="20" spans="1:17" ht="15" customHeight="1" x14ac:dyDescent="0.25">
      <c r="A20" s="236"/>
      <c r="B20" s="233"/>
      <c r="C20" s="240"/>
      <c r="D20" s="45" t="s">
        <v>18</v>
      </c>
      <c r="E20" s="46">
        <f>F20+G20+H20+I20+J20+K20+N20+Q20</f>
        <v>0</v>
      </c>
      <c r="F20" s="46">
        <f>G20+H20+I20+J20+K20+N20+Q20+R20</f>
        <v>0</v>
      </c>
      <c r="G20" s="46">
        <f>H20+I20+J20+K20+N20+Q20+R20+S20</f>
        <v>0</v>
      </c>
      <c r="H20" s="46">
        <f>I20+J20+K20+N20+Q20+R20+S20+T20</f>
        <v>0</v>
      </c>
      <c r="I20" s="46">
        <f>J20+K20+N20+Q20+R20+S20+T20+U20</f>
        <v>0</v>
      </c>
      <c r="J20" s="46">
        <f>K20+N20+Q20+R20+S20+T20+U20+V20</f>
        <v>0</v>
      </c>
      <c r="K20" s="46">
        <f t="shared" ref="K20:P20" si="3">N20+Q20+R20+S20+T20+U20+V20+W20</f>
        <v>0</v>
      </c>
      <c r="L20" s="46">
        <f t="shared" si="3"/>
        <v>0</v>
      </c>
      <c r="M20" s="46">
        <f t="shared" si="3"/>
        <v>0</v>
      </c>
      <c r="N20" s="46">
        <f t="shared" si="3"/>
        <v>0</v>
      </c>
      <c r="O20" s="46">
        <f t="shared" si="3"/>
        <v>0</v>
      </c>
      <c r="P20" s="46">
        <f t="shared" si="3"/>
        <v>0</v>
      </c>
      <c r="Q20" s="46">
        <f>R20+S20+T20+U20+V20+W20+X20+Y20</f>
        <v>0</v>
      </c>
    </row>
    <row r="21" spans="1:17" ht="22.5" x14ac:dyDescent="0.25">
      <c r="A21" s="236"/>
      <c r="B21" s="233"/>
      <c r="C21" s="240"/>
      <c r="D21" s="47" t="s">
        <v>19</v>
      </c>
      <c r="E21" s="50">
        <f>F21+G21+H21+I21+J21+K21+L21+M21+N21+O21+P21+Q21</f>
        <v>32009900</v>
      </c>
      <c r="F21" s="50">
        <v>2329500</v>
      </c>
      <c r="G21" s="50">
        <v>1589600</v>
      </c>
      <c r="H21" s="55">
        <v>2912600</v>
      </c>
      <c r="I21" s="50">
        <v>4343000</v>
      </c>
      <c r="J21" s="50">
        <v>4854200</v>
      </c>
      <c r="K21" s="50">
        <v>5327000</v>
      </c>
      <c r="L21" s="50">
        <v>5327000</v>
      </c>
      <c r="M21" s="48">
        <v>5327000</v>
      </c>
      <c r="N21" s="48">
        <v>0</v>
      </c>
      <c r="O21" s="48">
        <v>0</v>
      </c>
      <c r="P21" s="48">
        <v>0</v>
      </c>
      <c r="Q21" s="48">
        <v>0</v>
      </c>
    </row>
    <row r="22" spans="1:17" ht="15.75" customHeight="1" x14ac:dyDescent="0.25">
      <c r="A22" s="236"/>
      <c r="B22" s="233"/>
      <c r="C22" s="240"/>
      <c r="D22" s="47" t="s">
        <v>20</v>
      </c>
      <c r="E22" s="54">
        <f>F22+G22+H22+I22+J22+K22+L22+M22+N22+O22+P22+Q22</f>
        <v>58793000.880000003</v>
      </c>
      <c r="F22" s="55">
        <v>4521831.08</v>
      </c>
      <c r="G22" s="55">
        <v>855890.8</v>
      </c>
      <c r="H22" s="55">
        <v>3830324.47</v>
      </c>
      <c r="I22" s="54">
        <v>3701428.81</v>
      </c>
      <c r="J22" s="54">
        <f>4932909.73+539360</f>
        <v>5472269.7300000004</v>
      </c>
      <c r="K22" s="54">
        <f>6639554-985906.02-409661.99</f>
        <v>5243985.99</v>
      </c>
      <c r="L22" s="54">
        <v>5975110</v>
      </c>
      <c r="M22" s="54">
        <v>5838432</v>
      </c>
      <c r="N22" s="54">
        <f t="shared" ref="N22:Q22" si="4">M22</f>
        <v>5838432</v>
      </c>
      <c r="O22" s="54">
        <f t="shared" si="4"/>
        <v>5838432</v>
      </c>
      <c r="P22" s="54">
        <f t="shared" si="4"/>
        <v>5838432</v>
      </c>
      <c r="Q22" s="48">
        <f t="shared" si="4"/>
        <v>5838432</v>
      </c>
    </row>
    <row r="23" spans="1:17" ht="24" customHeight="1" x14ac:dyDescent="0.25">
      <c r="A23" s="236"/>
      <c r="B23" s="233"/>
      <c r="C23" s="241"/>
      <c r="D23" s="56" t="s">
        <v>21</v>
      </c>
      <c r="E23" s="57">
        <f>F23+G23+H23+I23+J23+K23+N23+Q23</f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</row>
    <row r="24" spans="1:17" x14ac:dyDescent="0.25">
      <c r="A24" s="237" t="s">
        <v>27</v>
      </c>
      <c r="B24" s="234" t="s">
        <v>132</v>
      </c>
      <c r="C24" s="239" t="s">
        <v>186</v>
      </c>
      <c r="D24" s="58" t="s">
        <v>40</v>
      </c>
      <c r="E24" s="54">
        <f t="shared" ref="E24:I24" si="5">E25+E26+E27+E28</f>
        <v>36094003.640000001</v>
      </c>
      <c r="F24" s="54">
        <f t="shared" si="5"/>
        <v>2911875</v>
      </c>
      <c r="G24" s="54">
        <f t="shared" si="5"/>
        <v>1589758.98</v>
      </c>
      <c r="H24" s="55">
        <f t="shared" si="5"/>
        <v>3325519.66</v>
      </c>
      <c r="I24" s="54">
        <f t="shared" si="5"/>
        <v>5116590</v>
      </c>
      <c r="J24" s="54">
        <f>J25+J26+J27+J28</f>
        <v>5393560</v>
      </c>
      <c r="K24" s="54">
        <f>K25+K26+K27+K28</f>
        <v>5918900</v>
      </c>
      <c r="L24" s="106">
        <f>L26+L27</f>
        <v>5918900</v>
      </c>
      <c r="M24" s="106">
        <f>M26+M27</f>
        <v>5918900</v>
      </c>
      <c r="N24" s="57">
        <f t="shared" ref="N24:Q24" si="6">O24+P24+Q24+R24+S24+T24+W24+Z24</f>
        <v>0</v>
      </c>
      <c r="O24" s="57">
        <f t="shared" si="6"/>
        <v>0</v>
      </c>
      <c r="P24" s="57">
        <f t="shared" si="6"/>
        <v>0</v>
      </c>
      <c r="Q24" s="57">
        <f t="shared" si="6"/>
        <v>0</v>
      </c>
    </row>
    <row r="25" spans="1:17" ht="15" customHeight="1" x14ac:dyDescent="0.25">
      <c r="A25" s="236"/>
      <c r="B25" s="233"/>
      <c r="C25" s="240"/>
      <c r="D25" s="45" t="s">
        <v>18</v>
      </c>
      <c r="E25" s="57">
        <f>F25+G25+H25+I25+J25+K25+N25+Q25</f>
        <v>0</v>
      </c>
      <c r="F25" s="57">
        <f t="shared" ref="F25:Q27" si="7">G25+H25+I25+J25+K25+L25+O25+R25</f>
        <v>0</v>
      </c>
      <c r="G25" s="57">
        <f t="shared" si="7"/>
        <v>0</v>
      </c>
      <c r="H25" s="57">
        <f t="shared" si="7"/>
        <v>0</v>
      </c>
      <c r="I25" s="57">
        <f t="shared" si="7"/>
        <v>0</v>
      </c>
      <c r="J25" s="57">
        <f t="shared" si="7"/>
        <v>0</v>
      </c>
      <c r="K25" s="57">
        <f t="shared" si="7"/>
        <v>0</v>
      </c>
      <c r="L25" s="57">
        <f t="shared" si="7"/>
        <v>0</v>
      </c>
      <c r="M25" s="57">
        <f t="shared" si="7"/>
        <v>0</v>
      </c>
      <c r="N25" s="57">
        <f t="shared" si="7"/>
        <v>0</v>
      </c>
      <c r="O25" s="57">
        <f t="shared" si="7"/>
        <v>0</v>
      </c>
      <c r="P25" s="57">
        <f t="shared" si="7"/>
        <v>0</v>
      </c>
      <c r="Q25" s="57">
        <f t="shared" si="7"/>
        <v>0</v>
      </c>
    </row>
    <row r="26" spans="1:17" ht="22.5" x14ac:dyDescent="0.25">
      <c r="A26" s="236"/>
      <c r="B26" s="233"/>
      <c r="C26" s="240"/>
      <c r="D26" s="47" t="s">
        <v>19</v>
      </c>
      <c r="E26" s="54">
        <f>F26+G26+H26+I26+J26+K26+L26+M26+N26+O26+P26+Q26</f>
        <v>32016000</v>
      </c>
      <c r="F26" s="54">
        <v>2329500</v>
      </c>
      <c r="G26" s="54">
        <v>1589600</v>
      </c>
      <c r="H26" s="55">
        <v>2912600</v>
      </c>
      <c r="I26" s="54">
        <v>4349100</v>
      </c>
      <c r="J26" s="54">
        <v>4854200</v>
      </c>
      <c r="K26" s="54">
        <v>5327000</v>
      </c>
      <c r="L26" s="54">
        <v>5327000</v>
      </c>
      <c r="M26" s="106">
        <v>5327000</v>
      </c>
      <c r="N26" s="57">
        <f t="shared" si="7"/>
        <v>0</v>
      </c>
      <c r="O26" s="57">
        <f t="shared" si="7"/>
        <v>0</v>
      </c>
      <c r="P26" s="57">
        <f t="shared" si="7"/>
        <v>0</v>
      </c>
      <c r="Q26" s="57">
        <f t="shared" si="7"/>
        <v>0</v>
      </c>
    </row>
    <row r="27" spans="1:17" x14ac:dyDescent="0.25">
      <c r="A27" s="236"/>
      <c r="B27" s="233"/>
      <c r="C27" s="240"/>
      <c r="D27" s="47" t="s">
        <v>20</v>
      </c>
      <c r="E27" s="54">
        <f>F27+G27+H27+I27+J27+K27+L27+M27+N27+O27+P27+Q27</f>
        <v>4078003.6399999997</v>
      </c>
      <c r="F27" s="54">
        <v>582375</v>
      </c>
      <c r="G27" s="55">
        <v>158.97999999999999</v>
      </c>
      <c r="H27" s="55">
        <v>412919.66</v>
      </c>
      <c r="I27" s="54">
        <v>767490</v>
      </c>
      <c r="J27" s="54">
        <v>539360</v>
      </c>
      <c r="K27" s="54">
        <v>591900</v>
      </c>
      <c r="L27" s="106">
        <v>591900</v>
      </c>
      <c r="M27" s="106">
        <v>591900</v>
      </c>
      <c r="N27" s="57">
        <f t="shared" si="7"/>
        <v>0</v>
      </c>
      <c r="O27" s="57">
        <f t="shared" si="7"/>
        <v>0</v>
      </c>
      <c r="P27" s="57">
        <f t="shared" si="7"/>
        <v>0</v>
      </c>
      <c r="Q27" s="57">
        <f t="shared" si="7"/>
        <v>0</v>
      </c>
    </row>
    <row r="28" spans="1:17" ht="36.75" customHeight="1" x14ac:dyDescent="0.25">
      <c r="A28" s="238"/>
      <c r="B28" s="235"/>
      <c r="C28" s="241"/>
      <c r="D28" s="56" t="s">
        <v>21</v>
      </c>
      <c r="E28" s="57">
        <f>F28+G28+H28+I28+J28+K28+N28+Q28</f>
        <v>0</v>
      </c>
      <c r="F28" s="57">
        <f t="shared" ref="F28:Q28" si="8">G28+H28+I28+J28+K28+L28+O28+R28</f>
        <v>0</v>
      </c>
      <c r="G28" s="57">
        <f t="shared" si="8"/>
        <v>0</v>
      </c>
      <c r="H28" s="57">
        <f t="shared" si="8"/>
        <v>0</v>
      </c>
      <c r="I28" s="57">
        <f t="shared" si="8"/>
        <v>0</v>
      </c>
      <c r="J28" s="57">
        <f t="shared" si="8"/>
        <v>0</v>
      </c>
      <c r="K28" s="57">
        <f t="shared" si="8"/>
        <v>0</v>
      </c>
      <c r="L28" s="57">
        <f t="shared" si="8"/>
        <v>0</v>
      </c>
      <c r="M28" s="57">
        <f t="shared" si="8"/>
        <v>0</v>
      </c>
      <c r="N28" s="57">
        <f t="shared" si="8"/>
        <v>0</v>
      </c>
      <c r="O28" s="57">
        <f t="shared" si="8"/>
        <v>0</v>
      </c>
      <c r="P28" s="57">
        <f t="shared" si="8"/>
        <v>0</v>
      </c>
      <c r="Q28" s="57">
        <f t="shared" si="8"/>
        <v>0</v>
      </c>
    </row>
    <row r="29" spans="1:17" x14ac:dyDescent="0.25">
      <c r="A29" s="276">
        <v>3</v>
      </c>
      <c r="B29" s="233" t="s">
        <v>133</v>
      </c>
      <c r="C29" s="230" t="s">
        <v>187</v>
      </c>
      <c r="D29" s="78" t="s">
        <v>40</v>
      </c>
      <c r="E29" s="59">
        <f>E30+E31+E32+E33</f>
        <v>37710355.609999999</v>
      </c>
      <c r="F29" s="60">
        <f>F30+F31+F32+F33</f>
        <v>3417090.34</v>
      </c>
      <c r="G29" s="60">
        <f>G30+G31+G32+G33</f>
        <v>0</v>
      </c>
      <c r="H29" s="60">
        <f t="shared" ref="H29:Q29" si="9">H30+H31+H32+H33</f>
        <v>2974718.24</v>
      </c>
      <c r="I29" s="60">
        <f>I30+I31+I32+I33</f>
        <v>5862645.5199999996</v>
      </c>
      <c r="J29" s="60">
        <f t="shared" si="9"/>
        <v>6722839.5199999996</v>
      </c>
      <c r="K29" s="60">
        <f t="shared" si="9"/>
        <v>6517461.9900000002</v>
      </c>
      <c r="L29" s="60">
        <f t="shared" si="9"/>
        <v>6107800</v>
      </c>
      <c r="M29" s="60">
        <f t="shared" si="9"/>
        <v>6107800</v>
      </c>
      <c r="N29" s="60">
        <f t="shared" si="9"/>
        <v>0</v>
      </c>
      <c r="O29" s="60">
        <f t="shared" si="9"/>
        <v>0</v>
      </c>
      <c r="P29" s="60">
        <f t="shared" si="9"/>
        <v>0</v>
      </c>
      <c r="Q29" s="60">
        <f t="shared" si="9"/>
        <v>0</v>
      </c>
    </row>
    <row r="30" spans="1:17" ht="15" customHeight="1" x14ac:dyDescent="0.25">
      <c r="A30" s="276"/>
      <c r="B30" s="233"/>
      <c r="C30" s="231"/>
      <c r="D30" s="45" t="s">
        <v>18</v>
      </c>
      <c r="E30" s="46">
        <f>F30+G30+H30+I30+J30+K30+N30+Q30</f>
        <v>0</v>
      </c>
      <c r="F30" s="46">
        <f>G30+H30+I30+J30+K30+N30+Q30+R30</f>
        <v>0</v>
      </c>
      <c r="G30" s="46">
        <f>H30+I30+J30+K30+N30+Q30+R30+S30</f>
        <v>0</v>
      </c>
      <c r="H30" s="46">
        <f>I30+J30+K30+N30+Q30+R30+S30+T30</f>
        <v>0</v>
      </c>
      <c r="I30" s="95">
        <v>0</v>
      </c>
      <c r="J30" s="46">
        <f>K30+N30+Q30+R30+S30+T30+U30+V30</f>
        <v>0</v>
      </c>
      <c r="K30" s="46">
        <f t="shared" ref="K30:P30" si="10">N30+Q30+R30+S30+T30+U30+V30+W30</f>
        <v>0</v>
      </c>
      <c r="L30" s="46">
        <f t="shared" si="10"/>
        <v>0</v>
      </c>
      <c r="M30" s="46">
        <f t="shared" si="10"/>
        <v>0</v>
      </c>
      <c r="N30" s="46">
        <f t="shared" si="10"/>
        <v>0</v>
      </c>
      <c r="O30" s="46">
        <f t="shared" si="10"/>
        <v>0</v>
      </c>
      <c r="P30" s="46">
        <f t="shared" si="10"/>
        <v>0</v>
      </c>
      <c r="Q30" s="46">
        <f>R30+S30+T30+U30+V30+W30+X30+Y30</f>
        <v>0</v>
      </c>
    </row>
    <row r="31" spans="1:17" ht="22.5" x14ac:dyDescent="0.25">
      <c r="A31" s="276"/>
      <c r="B31" s="233"/>
      <c r="C31" s="231"/>
      <c r="D31" s="47" t="s">
        <v>19</v>
      </c>
      <c r="E31" s="50">
        <f>F31+G31+H31+I31+J31+K31+L31+M31+N31+O31+P31+Q31</f>
        <v>35368400</v>
      </c>
      <c r="F31" s="61">
        <v>3342900</v>
      </c>
      <c r="G31" s="61">
        <v>0</v>
      </c>
      <c r="H31" s="61">
        <v>2806400</v>
      </c>
      <c r="I31" s="61">
        <v>5268400</v>
      </c>
      <c r="J31" s="61">
        <v>5627300</v>
      </c>
      <c r="K31" s="61">
        <v>6107800</v>
      </c>
      <c r="L31" s="107">
        <v>6107800</v>
      </c>
      <c r="M31" s="107">
        <v>6107800</v>
      </c>
      <c r="N31" s="46">
        <v>0</v>
      </c>
      <c r="O31" s="46">
        <v>0</v>
      </c>
      <c r="P31" s="46">
        <v>0</v>
      </c>
      <c r="Q31" s="46">
        <v>0</v>
      </c>
    </row>
    <row r="32" spans="1:17" x14ac:dyDescent="0.25">
      <c r="A32" s="276"/>
      <c r="B32" s="233"/>
      <c r="C32" s="231"/>
      <c r="D32" s="47" t="s">
        <v>20</v>
      </c>
      <c r="E32" s="50">
        <f>F32+G32+H32+I32+J32+K32+L32+M32+N32+O32+P32+Q32</f>
        <v>2341955.6100000003</v>
      </c>
      <c r="F32" s="61">
        <v>74190.34</v>
      </c>
      <c r="G32" s="61">
        <v>0</v>
      </c>
      <c r="H32" s="61">
        <v>168318.24</v>
      </c>
      <c r="I32" s="61">
        <v>594245.52</v>
      </c>
      <c r="J32" s="61">
        <v>1095539.52</v>
      </c>
      <c r="K32" s="61">
        <f>350000+59661.99</f>
        <v>409661.99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</row>
    <row r="33" spans="1:17" ht="27" customHeight="1" x14ac:dyDescent="0.25">
      <c r="A33" s="277"/>
      <c r="B33" s="235"/>
      <c r="C33" s="232"/>
      <c r="D33" s="47" t="s">
        <v>21</v>
      </c>
      <c r="E33" s="46">
        <f>F33+G33+H33+I33+J33+K33+N33+Q33</f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</row>
    <row r="34" spans="1:17" x14ac:dyDescent="0.25">
      <c r="A34" s="242" t="s">
        <v>182</v>
      </c>
      <c r="B34" s="243"/>
      <c r="C34" s="244"/>
      <c r="D34" s="62" t="s">
        <v>134</v>
      </c>
      <c r="E34" s="59">
        <f>F34+G34+H34+I34+J34+K34+L34+M34+N34+O34+P34+Q34</f>
        <v>132644636.28</v>
      </c>
      <c r="F34" s="59">
        <f>F36+F37+F38</f>
        <v>11272295.960000001</v>
      </c>
      <c r="G34" s="59">
        <f>G36+G37+G38</f>
        <v>2445490.7999999998</v>
      </c>
      <c r="H34" s="59">
        <f>H36+H37</f>
        <v>10210635.210000001</v>
      </c>
      <c r="I34" s="59">
        <f>I36+I37+I38</f>
        <v>14571025.609999999</v>
      </c>
      <c r="J34" s="59">
        <f t="shared" ref="J34:Q34" si="11">J36+J37+J38</f>
        <v>18033964.700000003</v>
      </c>
      <c r="K34" s="59">
        <f t="shared" si="11"/>
        <v>18074354</v>
      </c>
      <c r="L34" s="59">
        <f t="shared" si="11"/>
        <v>17409910</v>
      </c>
      <c r="M34" s="59">
        <f t="shared" si="11"/>
        <v>17273232</v>
      </c>
      <c r="N34" s="59">
        <f t="shared" si="11"/>
        <v>5838432</v>
      </c>
      <c r="O34" s="59">
        <f t="shared" si="11"/>
        <v>5838432</v>
      </c>
      <c r="P34" s="59">
        <f t="shared" si="11"/>
        <v>5838432</v>
      </c>
      <c r="Q34" s="60">
        <f t="shared" si="11"/>
        <v>5838432</v>
      </c>
    </row>
    <row r="35" spans="1:17" x14ac:dyDescent="0.25">
      <c r="A35" s="245"/>
      <c r="B35" s="246"/>
      <c r="C35" s="247"/>
      <c r="D35" s="63" t="s">
        <v>18</v>
      </c>
      <c r="E35" s="46">
        <f>F35+G35+H35+I35+J35+K35+N35+Q35</f>
        <v>0</v>
      </c>
      <c r="F35" s="46">
        <f>G35+H35+I35+J35+K35+N35+Q35+R35</f>
        <v>0</v>
      </c>
      <c r="G35" s="46">
        <f>H35+I35+J35+K35+N35+Q35+R35+S35</f>
        <v>0</v>
      </c>
      <c r="H35" s="46">
        <f>I35+J35+K35+N35+Q35+R35+S35+T35</f>
        <v>0</v>
      </c>
      <c r="I35" s="46">
        <f>J35+K35+N35+Q35+R35+S35+T35+U35</f>
        <v>0</v>
      </c>
      <c r="J35" s="46">
        <f>K35+N35+Q35+R35+S35+T35+U35+V35</f>
        <v>0</v>
      </c>
      <c r="K35" s="46">
        <f t="shared" ref="K35:P35" si="12">N35+Q35+R35+S35+T35+U35+V35+W35</f>
        <v>0</v>
      </c>
      <c r="L35" s="46">
        <f t="shared" si="12"/>
        <v>0</v>
      </c>
      <c r="M35" s="46">
        <f t="shared" si="12"/>
        <v>0</v>
      </c>
      <c r="N35" s="46">
        <f t="shared" si="12"/>
        <v>0</v>
      </c>
      <c r="O35" s="46">
        <f t="shared" si="12"/>
        <v>0</v>
      </c>
      <c r="P35" s="46">
        <f t="shared" si="12"/>
        <v>0</v>
      </c>
      <c r="Q35" s="46">
        <f>R35+S35+T35+U35+V35+W35+X35+Y35</f>
        <v>0</v>
      </c>
    </row>
    <row r="36" spans="1:17" ht="22.5" x14ac:dyDescent="0.25">
      <c r="A36" s="245"/>
      <c r="B36" s="246"/>
      <c r="C36" s="247"/>
      <c r="D36" s="64" t="s">
        <v>19</v>
      </c>
      <c r="E36" s="50">
        <f>E16+E21+E31</f>
        <v>67378300</v>
      </c>
      <c r="F36" s="50">
        <f>F16+F21+F31</f>
        <v>5672400</v>
      </c>
      <c r="G36" s="50">
        <f t="shared" ref="G36:Q36" si="13">G16+G21+G31</f>
        <v>1589600</v>
      </c>
      <c r="H36" s="50">
        <f t="shared" si="13"/>
        <v>5719000</v>
      </c>
      <c r="I36" s="50">
        <f t="shared" si="13"/>
        <v>9611400</v>
      </c>
      <c r="J36" s="50">
        <f t="shared" si="13"/>
        <v>10481500</v>
      </c>
      <c r="K36" s="107">
        <f t="shared" si="13"/>
        <v>11434800</v>
      </c>
      <c r="L36" s="107">
        <f t="shared" si="13"/>
        <v>11434800</v>
      </c>
      <c r="M36" s="107">
        <f t="shared" si="13"/>
        <v>11434800</v>
      </c>
      <c r="N36" s="46">
        <f t="shared" si="13"/>
        <v>0</v>
      </c>
      <c r="O36" s="46">
        <f t="shared" si="13"/>
        <v>0</v>
      </c>
      <c r="P36" s="46">
        <f t="shared" si="13"/>
        <v>0</v>
      </c>
      <c r="Q36" s="46">
        <f t="shared" si="13"/>
        <v>0</v>
      </c>
    </row>
    <row r="37" spans="1:17" x14ac:dyDescent="0.25">
      <c r="A37" s="245"/>
      <c r="B37" s="246"/>
      <c r="C37" s="247"/>
      <c r="D37" s="64" t="s">
        <v>20</v>
      </c>
      <c r="E37" s="50">
        <f>F37+G37+H37+I37+J37+K37+L37+M37+N37+O37+P37+Q37</f>
        <v>65266336.280000001</v>
      </c>
      <c r="F37" s="50">
        <f>F17+F22+F32</f>
        <v>5599895.96</v>
      </c>
      <c r="G37" s="50">
        <f>G14+G22+G32</f>
        <v>855890.8</v>
      </c>
      <c r="H37" s="50">
        <f t="shared" ref="H37:Q37" si="14">H17+H22+H32</f>
        <v>4491635.2100000009</v>
      </c>
      <c r="I37" s="50">
        <f t="shared" si="14"/>
        <v>4959625.6099999994</v>
      </c>
      <c r="J37" s="50">
        <f t="shared" si="14"/>
        <v>7552464.7000000011</v>
      </c>
      <c r="K37" s="50">
        <f t="shared" si="14"/>
        <v>6639554</v>
      </c>
      <c r="L37" s="50">
        <f t="shared" si="14"/>
        <v>5975110</v>
      </c>
      <c r="M37" s="50">
        <f t="shared" si="14"/>
        <v>5838432</v>
      </c>
      <c r="N37" s="50">
        <f t="shared" si="14"/>
        <v>5838432</v>
      </c>
      <c r="O37" s="50">
        <f t="shared" si="14"/>
        <v>5838432</v>
      </c>
      <c r="P37" s="50">
        <f t="shared" si="14"/>
        <v>5838432</v>
      </c>
      <c r="Q37" s="61">
        <f t="shared" si="14"/>
        <v>5838432</v>
      </c>
    </row>
    <row r="38" spans="1:17" ht="22.5" x14ac:dyDescent="0.25">
      <c r="A38" s="248"/>
      <c r="B38" s="249"/>
      <c r="C38" s="250"/>
      <c r="D38" s="64" t="s">
        <v>21</v>
      </c>
      <c r="E38" s="46">
        <f>E18+E23+E33</f>
        <v>0</v>
      </c>
      <c r="F38" s="46">
        <f>F18+F23+F33</f>
        <v>0</v>
      </c>
      <c r="G38" s="46">
        <f>G18+G23+G33</f>
        <v>0</v>
      </c>
      <c r="H38" s="46">
        <f t="shared" ref="H38:Q38" si="15">H18+H23+H33</f>
        <v>0</v>
      </c>
      <c r="I38" s="46">
        <f t="shared" si="15"/>
        <v>0</v>
      </c>
      <c r="J38" s="46">
        <f t="shared" si="15"/>
        <v>0</v>
      </c>
      <c r="K38" s="46">
        <f t="shared" si="15"/>
        <v>0</v>
      </c>
      <c r="L38" s="46">
        <f t="shared" si="15"/>
        <v>0</v>
      </c>
      <c r="M38" s="46">
        <f t="shared" si="15"/>
        <v>0</v>
      </c>
      <c r="N38" s="46">
        <f t="shared" si="15"/>
        <v>0</v>
      </c>
      <c r="O38" s="46">
        <f t="shared" si="15"/>
        <v>0</v>
      </c>
      <c r="P38" s="46">
        <f t="shared" si="15"/>
        <v>0</v>
      </c>
      <c r="Q38" s="46">
        <f t="shared" si="15"/>
        <v>0</v>
      </c>
    </row>
    <row r="39" spans="1:17" ht="15" customHeight="1" x14ac:dyDescent="0.25">
      <c r="A39" s="251" t="s">
        <v>183</v>
      </c>
      <c r="B39" s="252"/>
      <c r="C39" s="253"/>
      <c r="D39" s="64" t="s">
        <v>40</v>
      </c>
      <c r="E39" s="65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</row>
    <row r="40" spans="1:17" x14ac:dyDescent="0.25">
      <c r="A40" s="254"/>
      <c r="B40" s="255"/>
      <c r="C40" s="256"/>
      <c r="D40" s="63" t="s">
        <v>18</v>
      </c>
      <c r="E40" s="65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</row>
    <row r="41" spans="1:17" ht="22.5" x14ac:dyDescent="0.25">
      <c r="A41" s="254"/>
      <c r="B41" s="255"/>
      <c r="C41" s="256"/>
      <c r="D41" s="64" t="s">
        <v>19</v>
      </c>
      <c r="E41" s="65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</row>
    <row r="42" spans="1:17" x14ac:dyDescent="0.25">
      <c r="A42" s="254"/>
      <c r="B42" s="255"/>
      <c r="C42" s="256"/>
      <c r="D42" s="64" t="s">
        <v>20</v>
      </c>
      <c r="E42" s="65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</row>
    <row r="43" spans="1:17" ht="22.5" x14ac:dyDescent="0.25">
      <c r="A43" s="257"/>
      <c r="B43" s="258"/>
      <c r="C43" s="259"/>
      <c r="D43" s="64" t="s">
        <v>21</v>
      </c>
      <c r="E43" s="65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</row>
    <row r="44" spans="1:17" ht="15" customHeight="1" x14ac:dyDescent="0.25">
      <c r="A44" s="221" t="s">
        <v>83</v>
      </c>
      <c r="B44" s="222"/>
      <c r="C44" s="223"/>
      <c r="D44" s="111" t="s">
        <v>40</v>
      </c>
      <c r="E44" s="59">
        <f>E46+E47</f>
        <v>132644636.28</v>
      </c>
      <c r="F44" s="110">
        <f>F46+F47+F48</f>
        <v>11272295.960000001</v>
      </c>
      <c r="G44" s="110">
        <f t="shared" ref="G44:Q44" si="16">G46+G47+G48</f>
        <v>2445490.7999999998</v>
      </c>
      <c r="H44" s="110">
        <f t="shared" si="16"/>
        <v>10210635.210000001</v>
      </c>
      <c r="I44" s="110">
        <f t="shared" si="16"/>
        <v>14571025.609999999</v>
      </c>
      <c r="J44" s="110">
        <f t="shared" si="16"/>
        <v>18033964.700000003</v>
      </c>
      <c r="K44" s="110">
        <f t="shared" si="16"/>
        <v>18074354</v>
      </c>
      <c r="L44" s="110">
        <f t="shared" si="16"/>
        <v>17409910</v>
      </c>
      <c r="M44" s="110">
        <f t="shared" si="16"/>
        <v>17273232</v>
      </c>
      <c r="N44" s="110">
        <f t="shared" si="16"/>
        <v>5838432</v>
      </c>
      <c r="O44" s="110">
        <f t="shared" si="16"/>
        <v>5838432</v>
      </c>
      <c r="P44" s="110">
        <f t="shared" si="16"/>
        <v>5838432</v>
      </c>
      <c r="Q44" s="110">
        <f t="shared" si="16"/>
        <v>5838432</v>
      </c>
    </row>
    <row r="45" spans="1:17" x14ac:dyDescent="0.25">
      <c r="A45" s="224"/>
      <c r="B45" s="225"/>
      <c r="C45" s="226"/>
      <c r="D45" s="63" t="s">
        <v>18</v>
      </c>
      <c r="E45" s="46">
        <f>F45+G45+H45+I45+J45+K45+N45+Q45</f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95">
        <v>0</v>
      </c>
    </row>
    <row r="46" spans="1:17" ht="22.5" x14ac:dyDescent="0.25">
      <c r="A46" s="224"/>
      <c r="B46" s="225"/>
      <c r="C46" s="226"/>
      <c r="D46" s="64" t="s">
        <v>19</v>
      </c>
      <c r="E46" s="50">
        <f>F46+G46+H46+I46+J46+K46+L46+M46+N46+O46+P46+Q46</f>
        <v>67378300</v>
      </c>
      <c r="F46" s="54">
        <f t="shared" ref="F46:K47" si="17">F36</f>
        <v>5672400</v>
      </c>
      <c r="G46" s="54">
        <f t="shared" si="17"/>
        <v>1589600</v>
      </c>
      <c r="H46" s="54">
        <f t="shared" si="17"/>
        <v>5719000</v>
      </c>
      <c r="I46" s="54">
        <f t="shared" si="17"/>
        <v>9611400</v>
      </c>
      <c r="J46" s="54">
        <f t="shared" si="17"/>
        <v>10481500</v>
      </c>
      <c r="K46" s="54">
        <f>K52+K58</f>
        <v>11434800</v>
      </c>
      <c r="L46" s="108">
        <v>11434800</v>
      </c>
      <c r="M46" s="108">
        <v>11434800</v>
      </c>
      <c r="N46" s="95">
        <v>0</v>
      </c>
      <c r="O46" s="95">
        <v>0</v>
      </c>
      <c r="P46" s="95">
        <v>0</v>
      </c>
      <c r="Q46" s="95">
        <v>0</v>
      </c>
    </row>
    <row r="47" spans="1:17" x14ac:dyDescent="0.25">
      <c r="A47" s="224"/>
      <c r="B47" s="225"/>
      <c r="C47" s="226"/>
      <c r="D47" s="64" t="s">
        <v>20</v>
      </c>
      <c r="E47" s="50">
        <f>F47+G47+H47+I47+J47+K47+L47+M47+N47+O47+P47+Q47</f>
        <v>65266336.280000001</v>
      </c>
      <c r="F47" s="50">
        <f t="shared" si="17"/>
        <v>5599895.96</v>
      </c>
      <c r="G47" s="50">
        <f t="shared" si="17"/>
        <v>855890.8</v>
      </c>
      <c r="H47" s="50">
        <f t="shared" si="17"/>
        <v>4491635.2100000009</v>
      </c>
      <c r="I47" s="50">
        <f t="shared" si="17"/>
        <v>4959625.6099999994</v>
      </c>
      <c r="J47" s="50">
        <f t="shared" si="17"/>
        <v>7552464.7000000011</v>
      </c>
      <c r="K47" s="50">
        <f t="shared" si="17"/>
        <v>6639554</v>
      </c>
      <c r="L47" s="50">
        <f t="shared" ref="L47:Q47" si="18">L37</f>
        <v>5975110</v>
      </c>
      <c r="M47" s="50">
        <f t="shared" si="18"/>
        <v>5838432</v>
      </c>
      <c r="N47" s="50">
        <f t="shared" si="18"/>
        <v>5838432</v>
      </c>
      <c r="O47" s="50">
        <f t="shared" si="18"/>
        <v>5838432</v>
      </c>
      <c r="P47" s="50">
        <f t="shared" si="18"/>
        <v>5838432</v>
      </c>
      <c r="Q47" s="108">
        <f t="shared" si="18"/>
        <v>5838432</v>
      </c>
    </row>
    <row r="48" spans="1:17" ht="22.5" x14ac:dyDescent="0.25">
      <c r="A48" s="227"/>
      <c r="B48" s="228"/>
      <c r="C48" s="229"/>
      <c r="D48" s="64" t="s">
        <v>21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</row>
    <row r="49" spans="1:17" ht="15" customHeight="1" x14ac:dyDescent="0.25">
      <c r="A49" s="260" t="s">
        <v>84</v>
      </c>
      <c r="B49" s="261"/>
      <c r="C49" s="262"/>
      <c r="D49" s="64"/>
      <c r="E49" s="66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 ht="15" customHeight="1" x14ac:dyDescent="0.25">
      <c r="A50" s="263" t="s">
        <v>135</v>
      </c>
      <c r="B50" s="264"/>
      <c r="C50" s="265"/>
      <c r="D50" s="111" t="s">
        <v>40</v>
      </c>
      <c r="E50" s="112">
        <f t="shared" ref="E50:Q50" si="19">E51+E52+E53+E54</f>
        <v>105257014.09</v>
      </c>
      <c r="F50" s="112">
        <f t="shared" si="19"/>
        <v>7031693.8799999999</v>
      </c>
      <c r="G50" s="112">
        <f t="shared" si="19"/>
        <v>1376249.46</v>
      </c>
      <c r="H50" s="112">
        <f t="shared" si="19"/>
        <v>5754498.5</v>
      </c>
      <c r="I50" s="112">
        <f>I51+I52+I53+I54</f>
        <v>10387401.810000001</v>
      </c>
      <c r="J50" s="112">
        <f t="shared" si="19"/>
        <v>11135962.310000001</v>
      </c>
      <c r="K50" s="112">
        <f t="shared" si="19"/>
        <v>11534338.129999999</v>
      </c>
      <c r="L50" s="112">
        <f t="shared" si="19"/>
        <v>17409910</v>
      </c>
      <c r="M50" s="112">
        <f t="shared" si="19"/>
        <v>17273232</v>
      </c>
      <c r="N50" s="112">
        <f t="shared" si="19"/>
        <v>5838432</v>
      </c>
      <c r="O50" s="112">
        <f t="shared" si="19"/>
        <v>5838432</v>
      </c>
      <c r="P50" s="112">
        <f t="shared" si="19"/>
        <v>5838432</v>
      </c>
      <c r="Q50" s="112">
        <f t="shared" si="19"/>
        <v>5838432</v>
      </c>
    </row>
    <row r="51" spans="1:17" ht="15" customHeight="1" x14ac:dyDescent="0.25">
      <c r="A51" s="266"/>
      <c r="B51" s="267"/>
      <c r="C51" s="268"/>
      <c r="D51" s="63" t="s">
        <v>18</v>
      </c>
      <c r="E51" s="66">
        <v>0</v>
      </c>
      <c r="F51" s="67">
        <v>0</v>
      </c>
      <c r="G51" s="67">
        <v>0</v>
      </c>
      <c r="H51" s="67">
        <v>0</v>
      </c>
      <c r="I51" s="67">
        <v>0</v>
      </c>
      <c r="J51" s="67">
        <v>0</v>
      </c>
      <c r="K51" s="67">
        <v>0</v>
      </c>
      <c r="L51" s="67">
        <v>0</v>
      </c>
      <c r="M51" s="67">
        <v>0</v>
      </c>
      <c r="N51" s="67">
        <v>0</v>
      </c>
      <c r="O51" s="67">
        <v>0</v>
      </c>
      <c r="P51" s="67">
        <v>0</v>
      </c>
      <c r="Q51" s="67">
        <v>0</v>
      </c>
    </row>
    <row r="52" spans="1:17" ht="22.5" x14ac:dyDescent="0.25">
      <c r="A52" s="266"/>
      <c r="B52" s="267"/>
      <c r="C52" s="268"/>
      <c r="D52" s="64" t="s">
        <v>19</v>
      </c>
      <c r="E52" s="66">
        <f>F52+G52+H52+I52+J52+K52+L52+M52+N52+O52+P52+Q52</f>
        <v>59240223.560000002</v>
      </c>
      <c r="F52" s="68">
        <v>4428567.92</v>
      </c>
      <c r="G52" s="68">
        <v>936865.28000000003</v>
      </c>
      <c r="H52" s="68">
        <v>4363733.01</v>
      </c>
      <c r="I52" s="67">
        <v>8064562.75</v>
      </c>
      <c r="J52" s="67">
        <v>8728490.4000000004</v>
      </c>
      <c r="K52" s="67">
        <f>3740604.2+6107800</f>
        <v>9848404.1999999993</v>
      </c>
      <c r="L52" s="67">
        <v>11434800</v>
      </c>
      <c r="M52" s="67">
        <f>L52</f>
        <v>11434800</v>
      </c>
      <c r="N52" s="67">
        <v>0</v>
      </c>
      <c r="O52" s="67">
        <v>0</v>
      </c>
      <c r="P52" s="67">
        <v>0</v>
      </c>
      <c r="Q52" s="67">
        <v>0</v>
      </c>
    </row>
    <row r="53" spans="1:17" x14ac:dyDescent="0.25">
      <c r="A53" s="266"/>
      <c r="B53" s="267"/>
      <c r="C53" s="268"/>
      <c r="D53" s="64" t="s">
        <v>20</v>
      </c>
      <c r="E53" s="66">
        <f>F53+G53+H53+I53+J53+K53+L53+M53+N53+O53+P53+Q53</f>
        <v>46016790.530000001</v>
      </c>
      <c r="F53" s="50">
        <v>2603125.96</v>
      </c>
      <c r="G53" s="50">
        <v>439384.18</v>
      </c>
      <c r="H53" s="50">
        <v>1390765.49</v>
      </c>
      <c r="I53" s="50">
        <v>2322839.06</v>
      </c>
      <c r="J53" s="50">
        <v>2407471.91</v>
      </c>
      <c r="K53" s="50">
        <f>269853.75+267187.15+313597.24+10000+415633.8+350000+59661.99</f>
        <v>1685933.93</v>
      </c>
      <c r="L53" s="50">
        <f t="shared" ref="L53:Q53" si="20">L47</f>
        <v>5975110</v>
      </c>
      <c r="M53" s="50">
        <f t="shared" si="20"/>
        <v>5838432</v>
      </c>
      <c r="N53" s="50">
        <f t="shared" si="20"/>
        <v>5838432</v>
      </c>
      <c r="O53" s="50">
        <f t="shared" si="20"/>
        <v>5838432</v>
      </c>
      <c r="P53" s="50">
        <f t="shared" si="20"/>
        <v>5838432</v>
      </c>
      <c r="Q53" s="50">
        <f t="shared" si="20"/>
        <v>5838432</v>
      </c>
    </row>
    <row r="54" spans="1:17" ht="22.5" x14ac:dyDescent="0.25">
      <c r="A54" s="269"/>
      <c r="B54" s="270"/>
      <c r="C54" s="271"/>
      <c r="D54" s="64" t="s">
        <v>21</v>
      </c>
      <c r="E54" s="66">
        <v>0</v>
      </c>
      <c r="F54" s="67">
        <v>0</v>
      </c>
      <c r="G54" s="67">
        <v>0</v>
      </c>
      <c r="H54" s="67">
        <v>0</v>
      </c>
      <c r="I54" s="67">
        <v>0</v>
      </c>
      <c r="J54" s="67">
        <v>0</v>
      </c>
      <c r="K54" s="67">
        <v>0</v>
      </c>
      <c r="L54" s="67">
        <v>0</v>
      </c>
      <c r="M54" s="67">
        <v>0</v>
      </c>
      <c r="N54" s="67">
        <v>0</v>
      </c>
      <c r="O54" s="67">
        <v>0</v>
      </c>
      <c r="P54" s="67">
        <v>0</v>
      </c>
      <c r="Q54" s="67">
        <v>0</v>
      </c>
    </row>
    <row r="55" spans="1:17" ht="15" customHeight="1" x14ac:dyDescent="0.25">
      <c r="A55" s="260" t="s">
        <v>136</v>
      </c>
      <c r="B55" s="261"/>
      <c r="C55" s="262"/>
      <c r="D55" s="64"/>
      <c r="E55" s="66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ht="15" customHeight="1" x14ac:dyDescent="0.25">
      <c r="A56" s="212" t="s">
        <v>188</v>
      </c>
      <c r="B56" s="213"/>
      <c r="C56" s="214"/>
      <c r="D56" s="111" t="s">
        <v>40</v>
      </c>
      <c r="E56" s="112">
        <f>F56+G56+H56+I56+J56+K56+L56+M56+N56+O56+P56+Q56</f>
        <v>26755372.120000001</v>
      </c>
      <c r="F56" s="112">
        <f t="shared" ref="F56:L56" si="21">F57+F58+F59+F60</f>
        <v>4130052.72</v>
      </c>
      <c r="G56" s="112">
        <f t="shared" si="21"/>
        <v>1007445.05</v>
      </c>
      <c r="H56" s="112">
        <f t="shared" si="21"/>
        <v>4377262.76</v>
      </c>
      <c r="I56" s="112">
        <f t="shared" si="21"/>
        <v>4068967.33</v>
      </c>
      <c r="J56" s="112">
        <f t="shared" si="21"/>
        <v>6768382.3900000006</v>
      </c>
      <c r="K56" s="112">
        <f t="shared" si="21"/>
        <v>6403261.8700000001</v>
      </c>
      <c r="L56" s="112">
        <f t="shared" si="21"/>
        <v>0</v>
      </c>
      <c r="M56" s="112">
        <f>M57+M58+M59</f>
        <v>0</v>
      </c>
      <c r="N56" s="112">
        <f>N57+N58+N59+N60</f>
        <v>0</v>
      </c>
      <c r="O56" s="112">
        <f>O57+O58+O59</f>
        <v>0</v>
      </c>
      <c r="P56" s="112">
        <f>P57+P58+P59+P60</f>
        <v>0</v>
      </c>
      <c r="Q56" s="112">
        <f>Q57+Q58+Q59+Q60</f>
        <v>0</v>
      </c>
    </row>
    <row r="57" spans="1:17" ht="15" customHeight="1" x14ac:dyDescent="0.25">
      <c r="A57" s="215"/>
      <c r="B57" s="216"/>
      <c r="C57" s="217"/>
      <c r="D57" s="63" t="s">
        <v>18</v>
      </c>
      <c r="E57" s="66">
        <v>0</v>
      </c>
      <c r="F57" s="67">
        <v>0</v>
      </c>
      <c r="G57" s="67">
        <v>0</v>
      </c>
      <c r="H57" s="67">
        <v>0</v>
      </c>
      <c r="I57" s="67">
        <v>0</v>
      </c>
      <c r="J57" s="67">
        <v>0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67">
        <v>0</v>
      </c>
    </row>
    <row r="58" spans="1:17" ht="22.5" x14ac:dyDescent="0.25">
      <c r="A58" s="215"/>
      <c r="B58" s="216"/>
      <c r="C58" s="217"/>
      <c r="D58" s="64" t="s">
        <v>19</v>
      </c>
      <c r="E58" s="66">
        <f>F58+G58+H58+I58+J58+K58+L58+M58+N58+O58+P58+Q58</f>
        <v>8138076.4400000004</v>
      </c>
      <c r="F58" s="67">
        <v>1243832.08</v>
      </c>
      <c r="G58" s="67">
        <v>652734.71999999997</v>
      </c>
      <c r="H58" s="67">
        <v>1355266.99</v>
      </c>
      <c r="I58" s="67">
        <v>1546837.25</v>
      </c>
      <c r="J58" s="67">
        <v>1753009.6</v>
      </c>
      <c r="K58" s="67">
        <v>1586395.8</v>
      </c>
      <c r="L58" s="67">
        <v>0</v>
      </c>
      <c r="M58" s="67">
        <v>0</v>
      </c>
      <c r="N58" s="67">
        <v>0</v>
      </c>
      <c r="O58" s="67">
        <v>0</v>
      </c>
      <c r="P58" s="67">
        <v>0</v>
      </c>
      <c r="Q58" s="67">
        <v>0</v>
      </c>
    </row>
    <row r="59" spans="1:17" x14ac:dyDescent="0.25">
      <c r="A59" s="215"/>
      <c r="B59" s="216"/>
      <c r="C59" s="217"/>
      <c r="D59" s="64" t="s">
        <v>20</v>
      </c>
      <c r="E59" s="66">
        <f>F59+G59+H59+I59+J59+K59+L59+M59+N59+O59+P59+Q59</f>
        <v>18617295.68</v>
      </c>
      <c r="F59" s="67">
        <v>2886220.64</v>
      </c>
      <c r="G59" s="67">
        <v>354710.33</v>
      </c>
      <c r="H59" s="67">
        <v>3021995.77</v>
      </c>
      <c r="I59" s="67">
        <v>2522130.08</v>
      </c>
      <c r="J59" s="67">
        <v>5015372.79</v>
      </c>
      <c r="K59" s="67">
        <f>985906.02+290802.94+3054773.63+309117.28+176266.2</f>
        <v>4816866.07</v>
      </c>
      <c r="L59" s="67">
        <v>0</v>
      </c>
      <c r="M59" s="67">
        <v>0</v>
      </c>
      <c r="N59" s="67">
        <v>0</v>
      </c>
      <c r="O59" s="67">
        <v>0</v>
      </c>
      <c r="P59" s="67">
        <v>0</v>
      </c>
      <c r="Q59" s="67">
        <v>0</v>
      </c>
    </row>
    <row r="60" spans="1:17" ht="22.5" x14ac:dyDescent="0.25">
      <c r="A60" s="218"/>
      <c r="B60" s="219"/>
      <c r="C60" s="220"/>
      <c r="D60" s="64" t="s">
        <v>21</v>
      </c>
      <c r="E60" s="66">
        <v>0</v>
      </c>
      <c r="F60" s="67">
        <v>0</v>
      </c>
      <c r="G60" s="67">
        <v>0</v>
      </c>
      <c r="H60" s="67">
        <v>0</v>
      </c>
      <c r="I60" s="67">
        <v>0</v>
      </c>
      <c r="J60" s="67">
        <v>0</v>
      </c>
      <c r="K60" s="67">
        <v>0</v>
      </c>
      <c r="L60" s="67">
        <v>0</v>
      </c>
      <c r="M60" s="67">
        <v>0</v>
      </c>
      <c r="N60" s="67">
        <v>0</v>
      </c>
      <c r="O60" s="67">
        <v>0</v>
      </c>
      <c r="P60" s="67">
        <v>0</v>
      </c>
      <c r="Q60" s="67">
        <v>0</v>
      </c>
    </row>
    <row r="61" spans="1:17" ht="15" customHeight="1" x14ac:dyDescent="0.25">
      <c r="A61" s="212" t="s">
        <v>137</v>
      </c>
      <c r="B61" s="213"/>
      <c r="C61" s="214"/>
      <c r="D61" s="111" t="s">
        <v>40</v>
      </c>
      <c r="E61" s="112">
        <v>0</v>
      </c>
      <c r="F61" s="112">
        <v>0</v>
      </c>
      <c r="G61" s="112">
        <v>0</v>
      </c>
      <c r="H61" s="112">
        <v>0</v>
      </c>
      <c r="I61" s="112">
        <v>0</v>
      </c>
      <c r="J61" s="112">
        <v>0</v>
      </c>
      <c r="K61" s="112">
        <v>0</v>
      </c>
      <c r="L61" s="112">
        <v>0</v>
      </c>
      <c r="M61" s="112">
        <v>0</v>
      </c>
      <c r="N61" s="112">
        <v>0</v>
      </c>
      <c r="O61" s="112">
        <v>0</v>
      </c>
      <c r="P61" s="112">
        <v>0</v>
      </c>
      <c r="Q61" s="112">
        <v>0</v>
      </c>
    </row>
    <row r="62" spans="1:17" ht="15" customHeight="1" x14ac:dyDescent="0.25">
      <c r="A62" s="215"/>
      <c r="B62" s="216"/>
      <c r="C62" s="217"/>
      <c r="D62" s="63" t="s">
        <v>18</v>
      </c>
      <c r="E62" s="66">
        <v>0</v>
      </c>
      <c r="F62" s="67">
        <v>0</v>
      </c>
      <c r="G62" s="67">
        <v>0</v>
      </c>
      <c r="H62" s="67">
        <v>0</v>
      </c>
      <c r="I62" s="67">
        <v>0</v>
      </c>
      <c r="J62" s="67">
        <v>0</v>
      </c>
      <c r="K62" s="67">
        <v>0</v>
      </c>
      <c r="L62" s="67">
        <v>0</v>
      </c>
      <c r="M62" s="67">
        <v>0</v>
      </c>
      <c r="N62" s="67">
        <v>0</v>
      </c>
      <c r="O62" s="67">
        <v>0</v>
      </c>
      <c r="P62" s="67">
        <v>0</v>
      </c>
      <c r="Q62" s="67">
        <v>0</v>
      </c>
    </row>
    <row r="63" spans="1:17" ht="22.5" x14ac:dyDescent="0.25">
      <c r="A63" s="215"/>
      <c r="B63" s="216"/>
      <c r="C63" s="217"/>
      <c r="D63" s="64" t="s">
        <v>19</v>
      </c>
      <c r="E63" s="66">
        <v>0</v>
      </c>
      <c r="F63" s="67">
        <v>0</v>
      </c>
      <c r="G63" s="67">
        <v>0</v>
      </c>
      <c r="H63" s="67">
        <v>0</v>
      </c>
      <c r="I63" s="67">
        <v>0</v>
      </c>
      <c r="J63" s="67">
        <v>0</v>
      </c>
      <c r="K63" s="67">
        <v>0</v>
      </c>
      <c r="L63" s="67">
        <v>0</v>
      </c>
      <c r="M63" s="67">
        <v>0</v>
      </c>
      <c r="N63" s="67">
        <v>0</v>
      </c>
      <c r="O63" s="67">
        <v>0</v>
      </c>
      <c r="P63" s="67">
        <v>0</v>
      </c>
      <c r="Q63" s="67">
        <v>0</v>
      </c>
    </row>
    <row r="64" spans="1:17" x14ac:dyDescent="0.25">
      <c r="A64" s="215"/>
      <c r="B64" s="216"/>
      <c r="C64" s="217"/>
      <c r="D64" s="64" t="s">
        <v>20</v>
      </c>
      <c r="E64" s="66">
        <v>0</v>
      </c>
      <c r="F64" s="67">
        <v>0</v>
      </c>
      <c r="G64" s="67">
        <v>0</v>
      </c>
      <c r="H64" s="67">
        <v>0</v>
      </c>
      <c r="I64" s="67">
        <v>0</v>
      </c>
      <c r="J64" s="67">
        <v>0</v>
      </c>
      <c r="K64" s="67">
        <v>0</v>
      </c>
      <c r="L64" s="67">
        <v>0</v>
      </c>
      <c r="M64" s="67">
        <v>0</v>
      </c>
      <c r="N64" s="67">
        <v>0</v>
      </c>
      <c r="O64" s="67">
        <v>0</v>
      </c>
      <c r="P64" s="67">
        <v>0</v>
      </c>
      <c r="Q64" s="67">
        <v>0</v>
      </c>
    </row>
    <row r="65" spans="1:17" ht="22.5" x14ac:dyDescent="0.25">
      <c r="A65" s="218"/>
      <c r="B65" s="219"/>
      <c r="C65" s="220"/>
      <c r="D65" s="64" t="s">
        <v>21</v>
      </c>
      <c r="E65" s="66">
        <v>0</v>
      </c>
      <c r="F65" s="67">
        <v>0</v>
      </c>
      <c r="G65" s="67">
        <v>0</v>
      </c>
      <c r="H65" s="67">
        <v>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</row>
    <row r="66" spans="1:17" ht="15" customHeight="1" x14ac:dyDescent="0.25">
      <c r="A66" s="221" t="s">
        <v>165</v>
      </c>
      <c r="B66" s="222"/>
      <c r="C66" s="223"/>
      <c r="D66" s="111" t="s">
        <v>40</v>
      </c>
      <c r="E66" s="112">
        <f>F66+G66+I66+H66+J66+K66+L66+M66+N66+O66+P66+Q66</f>
        <v>632250.07000000007</v>
      </c>
      <c r="F66" s="112">
        <f t="shared" ref="F66:K66" si="22">F67+F68+F69+F70</f>
        <v>110549.36</v>
      </c>
      <c r="G66" s="112">
        <f t="shared" si="22"/>
        <v>61796.29</v>
      </c>
      <c r="H66" s="112">
        <f t="shared" si="22"/>
        <v>78873.95</v>
      </c>
      <c r="I66" s="112">
        <f t="shared" si="22"/>
        <v>114656.47</v>
      </c>
      <c r="J66" s="112">
        <f t="shared" si="22"/>
        <v>129620</v>
      </c>
      <c r="K66" s="112">
        <f t="shared" si="22"/>
        <v>136754</v>
      </c>
      <c r="L66" s="112">
        <v>0</v>
      </c>
      <c r="M66" s="112">
        <v>0</v>
      </c>
      <c r="N66" s="112">
        <v>0</v>
      </c>
      <c r="O66" s="112">
        <v>0</v>
      </c>
      <c r="P66" s="112">
        <v>0</v>
      </c>
      <c r="Q66" s="112">
        <v>0</v>
      </c>
    </row>
    <row r="67" spans="1:17" x14ac:dyDescent="0.25">
      <c r="A67" s="224"/>
      <c r="B67" s="225"/>
      <c r="C67" s="226"/>
      <c r="D67" s="63" t="s">
        <v>18</v>
      </c>
      <c r="E67" s="66">
        <v>0</v>
      </c>
      <c r="F67" s="67">
        <v>0</v>
      </c>
      <c r="G67" s="67">
        <v>0</v>
      </c>
      <c r="H67" s="67">
        <v>0</v>
      </c>
      <c r="I67" s="67">
        <v>0</v>
      </c>
      <c r="J67" s="67">
        <v>0</v>
      </c>
      <c r="K67" s="67">
        <v>0</v>
      </c>
      <c r="L67" s="67">
        <v>0</v>
      </c>
      <c r="M67" s="67">
        <v>0</v>
      </c>
      <c r="N67" s="67">
        <v>0</v>
      </c>
      <c r="O67" s="67">
        <v>0</v>
      </c>
      <c r="P67" s="67">
        <v>0</v>
      </c>
      <c r="Q67" s="67">
        <v>0</v>
      </c>
    </row>
    <row r="68" spans="1:17" ht="22.5" x14ac:dyDescent="0.25">
      <c r="A68" s="224"/>
      <c r="B68" s="225"/>
      <c r="C68" s="226"/>
      <c r="D68" s="64" t="s">
        <v>19</v>
      </c>
      <c r="E68" s="66">
        <f>F68+G68+H68+I68+J68+K68+L68+M68+N68+O68+P68+Q68</f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</row>
    <row r="69" spans="1:17" x14ac:dyDescent="0.25">
      <c r="A69" s="224"/>
      <c r="B69" s="225"/>
      <c r="C69" s="226"/>
      <c r="D69" s="64" t="s">
        <v>20</v>
      </c>
      <c r="E69" s="66">
        <f>F69+G69+H69+I69+J69+K69+L69+M69+N69+O69+P69+Q69</f>
        <v>632250.06999999995</v>
      </c>
      <c r="F69" s="67">
        <v>110549.36</v>
      </c>
      <c r="G69" s="67">
        <v>61796.29</v>
      </c>
      <c r="H69" s="67">
        <v>78873.95</v>
      </c>
      <c r="I69" s="67">
        <v>114656.47</v>
      </c>
      <c r="J69" s="67">
        <v>129620</v>
      </c>
      <c r="K69" s="67">
        <v>136754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</row>
    <row r="70" spans="1:17" ht="22.5" x14ac:dyDescent="0.25">
      <c r="A70" s="227"/>
      <c r="B70" s="228"/>
      <c r="C70" s="229"/>
      <c r="D70" s="64" t="s">
        <v>21</v>
      </c>
      <c r="E70" s="66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</row>
    <row r="71" spans="1:17" x14ac:dyDescent="0.25">
      <c r="D71" s="113"/>
      <c r="E71" s="113"/>
      <c r="F71" s="113"/>
      <c r="G71" s="113"/>
      <c r="H71" s="113"/>
      <c r="I71" s="114"/>
      <c r="J71" s="114"/>
      <c r="K71" s="114"/>
      <c r="L71" s="114"/>
      <c r="M71" s="114"/>
      <c r="N71" s="96"/>
    </row>
    <row r="72" spans="1:17" x14ac:dyDescent="0.25">
      <c r="D72" s="113"/>
      <c r="E72" s="113"/>
      <c r="F72" s="113"/>
      <c r="G72" s="113"/>
      <c r="H72" s="113"/>
      <c r="I72" s="114"/>
      <c r="J72" s="114"/>
      <c r="K72" s="114"/>
      <c r="L72" s="114"/>
      <c r="M72" s="114"/>
      <c r="N72" s="96"/>
    </row>
    <row r="73" spans="1:17" x14ac:dyDescent="0.25">
      <c r="K73" s="96"/>
      <c r="L73" s="96"/>
      <c r="M73" s="96"/>
      <c r="N73" s="96"/>
    </row>
    <row r="74" spans="1:17" x14ac:dyDescent="0.25">
      <c r="K74" s="96"/>
      <c r="L74" s="96"/>
      <c r="M74" s="96"/>
      <c r="N74" s="96"/>
    </row>
    <row r="75" spans="1:17" x14ac:dyDescent="0.25">
      <c r="K75" s="96"/>
      <c r="L75" s="96"/>
      <c r="M75" s="96"/>
      <c r="N75" s="96"/>
    </row>
    <row r="76" spans="1:17" x14ac:dyDescent="0.25">
      <c r="K76" s="96"/>
      <c r="L76" s="96"/>
      <c r="M76" s="96"/>
      <c r="N76" s="96"/>
    </row>
    <row r="77" spans="1:17" x14ac:dyDescent="0.25">
      <c r="K77" s="96"/>
      <c r="L77" s="96"/>
      <c r="M77" s="96"/>
      <c r="N77" s="96"/>
    </row>
    <row r="78" spans="1:17" x14ac:dyDescent="0.25">
      <c r="K78" s="96"/>
      <c r="L78" s="96"/>
      <c r="M78" s="96"/>
      <c r="N78" s="96"/>
    </row>
    <row r="79" spans="1:17" x14ac:dyDescent="0.25">
      <c r="K79" s="96"/>
      <c r="L79" s="96"/>
      <c r="M79" s="96"/>
      <c r="N79" s="96"/>
    </row>
    <row r="80" spans="1:17" x14ac:dyDescent="0.25">
      <c r="K80" s="96"/>
      <c r="L80" s="96"/>
      <c r="M80" s="96"/>
      <c r="N80" s="96"/>
    </row>
    <row r="81" spans="11:14" x14ac:dyDescent="0.25">
      <c r="K81" s="96"/>
      <c r="L81" s="96"/>
      <c r="M81" s="96"/>
      <c r="N81" s="96"/>
    </row>
    <row r="82" spans="11:14" x14ac:dyDescent="0.25">
      <c r="K82" s="96"/>
      <c r="L82" s="96"/>
      <c r="M82" s="96"/>
      <c r="N82" s="96"/>
    </row>
    <row r="83" spans="11:14" x14ac:dyDescent="0.25">
      <c r="K83" s="96"/>
      <c r="L83" s="96"/>
      <c r="M83" s="96"/>
      <c r="N83" s="96"/>
    </row>
    <row r="84" spans="11:14" x14ac:dyDescent="0.25">
      <c r="K84" s="96"/>
      <c r="L84" s="96"/>
      <c r="M84" s="96"/>
      <c r="N84" s="96"/>
    </row>
    <row r="85" spans="11:14" x14ac:dyDescent="0.25">
      <c r="K85" s="96"/>
      <c r="L85" s="96"/>
      <c r="M85" s="96"/>
      <c r="N85" s="96"/>
    </row>
    <row r="86" spans="11:14" x14ac:dyDescent="0.25">
      <c r="K86" s="96"/>
      <c r="L86" s="96"/>
      <c r="M86" s="96"/>
      <c r="N86" s="96"/>
    </row>
    <row r="87" spans="11:14" x14ac:dyDescent="0.25">
      <c r="K87" s="96"/>
      <c r="L87" s="96"/>
      <c r="M87" s="96"/>
      <c r="N87" s="96"/>
    </row>
    <row r="88" spans="11:14" x14ac:dyDescent="0.25">
      <c r="K88" s="96"/>
      <c r="L88" s="96"/>
      <c r="M88" s="96"/>
      <c r="N88" s="96"/>
    </row>
    <row r="89" spans="11:14" x14ac:dyDescent="0.25">
      <c r="K89" s="96"/>
      <c r="L89" s="96"/>
      <c r="M89" s="96"/>
      <c r="N89" s="96"/>
    </row>
    <row r="90" spans="11:14" x14ac:dyDescent="0.25">
      <c r="K90" s="96"/>
      <c r="L90" s="96"/>
      <c r="M90" s="96"/>
      <c r="N90" s="96"/>
    </row>
    <row r="91" spans="11:14" x14ac:dyDescent="0.25">
      <c r="K91" s="96"/>
      <c r="L91" s="96"/>
      <c r="M91" s="96"/>
      <c r="N91" s="96"/>
    </row>
    <row r="92" spans="11:14" x14ac:dyDescent="0.25">
      <c r="K92" s="96"/>
      <c r="L92" s="96"/>
      <c r="M92" s="96"/>
      <c r="N92" s="96"/>
    </row>
    <row r="93" spans="11:14" x14ac:dyDescent="0.25">
      <c r="K93" s="96"/>
      <c r="L93" s="96"/>
      <c r="M93" s="96"/>
      <c r="N93" s="96"/>
    </row>
    <row r="94" spans="11:14" x14ac:dyDescent="0.25">
      <c r="K94" s="96"/>
      <c r="L94" s="96"/>
      <c r="M94" s="96"/>
      <c r="N94" s="96"/>
    </row>
    <row r="95" spans="11:14" x14ac:dyDescent="0.25">
      <c r="K95" s="96"/>
      <c r="L95" s="96"/>
      <c r="M95" s="96"/>
      <c r="N95" s="96"/>
    </row>
    <row r="96" spans="11:14" x14ac:dyDescent="0.25">
      <c r="K96" s="96"/>
      <c r="L96" s="96"/>
      <c r="M96" s="96"/>
      <c r="N96" s="96"/>
    </row>
    <row r="97" spans="11:14" x14ac:dyDescent="0.25">
      <c r="K97" s="96"/>
      <c r="L97" s="96"/>
      <c r="M97" s="96"/>
      <c r="N97" s="96"/>
    </row>
    <row r="98" spans="11:14" x14ac:dyDescent="0.25">
      <c r="K98" s="96"/>
      <c r="L98" s="96"/>
      <c r="M98" s="96"/>
      <c r="N98" s="96"/>
    </row>
    <row r="99" spans="11:14" x14ac:dyDescent="0.25">
      <c r="K99" s="96"/>
      <c r="L99" s="96"/>
      <c r="M99" s="96"/>
      <c r="N99" s="96"/>
    </row>
    <row r="100" spans="11:14" x14ac:dyDescent="0.25">
      <c r="K100" s="96"/>
      <c r="L100" s="96"/>
      <c r="M100" s="96"/>
      <c r="N100" s="96"/>
    </row>
    <row r="101" spans="11:14" x14ac:dyDescent="0.25">
      <c r="K101" s="96"/>
      <c r="L101" s="96"/>
      <c r="M101" s="96"/>
      <c r="N101" s="96"/>
    </row>
    <row r="102" spans="11:14" x14ac:dyDescent="0.25">
      <c r="K102" s="96"/>
      <c r="L102" s="96"/>
      <c r="M102" s="96"/>
      <c r="N102" s="96"/>
    </row>
    <row r="103" spans="11:14" x14ac:dyDescent="0.25">
      <c r="K103" s="96"/>
      <c r="L103" s="96"/>
      <c r="M103" s="96"/>
      <c r="N103" s="96"/>
    </row>
    <row r="104" spans="11:14" x14ac:dyDescent="0.25">
      <c r="K104" s="96"/>
      <c r="L104" s="96"/>
      <c r="M104" s="96"/>
      <c r="N104" s="96"/>
    </row>
    <row r="105" spans="11:14" x14ac:dyDescent="0.25">
      <c r="K105" s="96"/>
      <c r="L105" s="96"/>
      <c r="M105" s="96"/>
      <c r="N105" s="96"/>
    </row>
    <row r="106" spans="11:14" x14ac:dyDescent="0.25">
      <c r="K106" s="96"/>
      <c r="L106" s="96"/>
      <c r="M106" s="96"/>
      <c r="N106" s="96"/>
    </row>
    <row r="107" spans="11:14" x14ac:dyDescent="0.25">
      <c r="K107" s="96"/>
      <c r="L107" s="96"/>
      <c r="M107" s="96"/>
      <c r="N107" s="96"/>
    </row>
    <row r="108" spans="11:14" x14ac:dyDescent="0.25">
      <c r="K108" s="96"/>
      <c r="L108" s="96"/>
      <c r="M108" s="96"/>
      <c r="N108" s="96"/>
    </row>
    <row r="109" spans="11:14" x14ac:dyDescent="0.25">
      <c r="K109" s="96"/>
      <c r="L109" s="96"/>
      <c r="M109" s="96"/>
      <c r="N109" s="96"/>
    </row>
    <row r="110" spans="11:14" x14ac:dyDescent="0.25">
      <c r="K110" s="96"/>
      <c r="L110" s="96"/>
      <c r="M110" s="96"/>
      <c r="N110" s="96"/>
    </row>
    <row r="111" spans="11:14" x14ac:dyDescent="0.25">
      <c r="K111" s="96"/>
      <c r="L111" s="96"/>
      <c r="M111" s="96"/>
      <c r="N111" s="96"/>
    </row>
    <row r="112" spans="11:14" x14ac:dyDescent="0.25">
      <c r="K112" s="96"/>
      <c r="L112" s="96"/>
      <c r="M112" s="96"/>
      <c r="N112" s="96"/>
    </row>
    <row r="113" spans="11:14" x14ac:dyDescent="0.25">
      <c r="K113" s="96"/>
      <c r="L113" s="96"/>
      <c r="M113" s="96"/>
      <c r="N113" s="96"/>
    </row>
    <row r="114" spans="11:14" x14ac:dyDescent="0.25">
      <c r="K114" s="96"/>
      <c r="L114" s="96"/>
      <c r="M114" s="96"/>
      <c r="N114" s="96"/>
    </row>
    <row r="115" spans="11:14" x14ac:dyDescent="0.25">
      <c r="K115" s="96"/>
      <c r="L115" s="96"/>
      <c r="M115" s="96"/>
      <c r="N115" s="96"/>
    </row>
    <row r="116" spans="11:14" x14ac:dyDescent="0.25">
      <c r="K116" s="96"/>
      <c r="L116" s="96"/>
      <c r="M116" s="96"/>
      <c r="N116" s="96"/>
    </row>
    <row r="117" spans="11:14" x14ac:dyDescent="0.25">
      <c r="K117" s="96"/>
      <c r="L117" s="96"/>
      <c r="M117" s="96"/>
      <c r="N117" s="96"/>
    </row>
    <row r="118" spans="11:14" x14ac:dyDescent="0.25">
      <c r="K118" s="96"/>
      <c r="L118" s="96"/>
      <c r="M118" s="96"/>
      <c r="N118" s="96"/>
    </row>
    <row r="119" spans="11:14" x14ac:dyDescent="0.25">
      <c r="K119" s="96"/>
      <c r="L119" s="96"/>
      <c r="M119" s="96"/>
      <c r="N119" s="96"/>
    </row>
    <row r="120" spans="11:14" x14ac:dyDescent="0.25">
      <c r="K120" s="96"/>
      <c r="L120" s="96"/>
      <c r="M120" s="96"/>
      <c r="N120" s="96"/>
    </row>
    <row r="121" spans="11:14" x14ac:dyDescent="0.25">
      <c r="K121" s="96"/>
      <c r="L121" s="96"/>
      <c r="M121" s="96"/>
      <c r="N121" s="96"/>
    </row>
    <row r="122" spans="11:14" x14ac:dyDescent="0.25">
      <c r="K122" s="96"/>
      <c r="L122" s="96"/>
      <c r="M122" s="96"/>
      <c r="N122" s="96"/>
    </row>
    <row r="123" spans="11:14" x14ac:dyDescent="0.25">
      <c r="K123" s="96"/>
      <c r="L123" s="96"/>
      <c r="M123" s="96"/>
      <c r="N123" s="96"/>
    </row>
    <row r="124" spans="11:14" x14ac:dyDescent="0.25">
      <c r="K124" s="96"/>
      <c r="L124" s="96"/>
      <c r="M124" s="96"/>
      <c r="N124" s="96"/>
    </row>
    <row r="125" spans="11:14" x14ac:dyDescent="0.25">
      <c r="K125" s="96"/>
      <c r="L125" s="96"/>
      <c r="M125" s="96"/>
      <c r="N125" s="96"/>
    </row>
    <row r="126" spans="11:14" x14ac:dyDescent="0.25">
      <c r="K126" s="96"/>
      <c r="L126" s="96"/>
      <c r="M126" s="96"/>
      <c r="N126" s="96"/>
    </row>
    <row r="127" spans="11:14" x14ac:dyDescent="0.25">
      <c r="K127" s="96"/>
      <c r="L127" s="96"/>
      <c r="M127" s="96"/>
      <c r="N127" s="96"/>
    </row>
    <row r="128" spans="11:14" x14ac:dyDescent="0.25">
      <c r="K128" s="96"/>
      <c r="L128" s="96"/>
      <c r="M128" s="96"/>
      <c r="N128" s="96"/>
    </row>
    <row r="129" spans="11:14" x14ac:dyDescent="0.25">
      <c r="K129" s="96"/>
      <c r="L129" s="96"/>
      <c r="M129" s="96"/>
      <c r="N129" s="96"/>
    </row>
    <row r="130" spans="11:14" x14ac:dyDescent="0.25">
      <c r="K130" s="96"/>
      <c r="L130" s="96"/>
      <c r="M130" s="96"/>
      <c r="N130" s="96"/>
    </row>
    <row r="131" spans="11:14" x14ac:dyDescent="0.25">
      <c r="K131" s="96"/>
      <c r="L131" s="96"/>
      <c r="M131" s="96"/>
      <c r="N131" s="96"/>
    </row>
    <row r="132" spans="11:14" x14ac:dyDescent="0.25">
      <c r="K132" s="96"/>
      <c r="L132" s="96"/>
      <c r="M132" s="96"/>
      <c r="N132" s="96"/>
    </row>
    <row r="133" spans="11:14" x14ac:dyDescent="0.25">
      <c r="K133" s="96"/>
      <c r="L133" s="96"/>
      <c r="M133" s="96"/>
      <c r="N133" s="96"/>
    </row>
    <row r="134" spans="11:14" x14ac:dyDescent="0.25">
      <c r="K134" s="96"/>
      <c r="L134" s="96"/>
      <c r="M134" s="96"/>
      <c r="N134" s="96"/>
    </row>
    <row r="135" spans="11:14" x14ac:dyDescent="0.25">
      <c r="K135" s="96"/>
      <c r="L135" s="96"/>
      <c r="M135" s="96"/>
      <c r="N135" s="96"/>
    </row>
    <row r="136" spans="11:14" x14ac:dyDescent="0.25">
      <c r="K136" s="96"/>
      <c r="L136" s="96"/>
      <c r="M136" s="96"/>
      <c r="N136" s="96"/>
    </row>
    <row r="137" spans="11:14" x14ac:dyDescent="0.25">
      <c r="K137" s="96"/>
      <c r="L137" s="96"/>
      <c r="M137" s="96"/>
      <c r="N137" s="96"/>
    </row>
    <row r="138" spans="11:14" x14ac:dyDescent="0.25">
      <c r="K138" s="96"/>
      <c r="L138" s="96"/>
      <c r="M138" s="96"/>
      <c r="N138" s="96"/>
    </row>
    <row r="139" spans="11:14" x14ac:dyDescent="0.25">
      <c r="K139" s="96"/>
      <c r="L139" s="96"/>
      <c r="M139" s="96"/>
      <c r="N139" s="96"/>
    </row>
    <row r="140" spans="11:14" x14ac:dyDescent="0.25">
      <c r="K140" s="96"/>
      <c r="L140" s="96"/>
      <c r="M140" s="96"/>
      <c r="N140" s="96"/>
    </row>
    <row r="141" spans="11:14" x14ac:dyDescent="0.25">
      <c r="K141" s="96"/>
      <c r="L141" s="96"/>
      <c r="M141" s="96"/>
      <c r="N141" s="96"/>
    </row>
    <row r="142" spans="11:14" x14ac:dyDescent="0.25">
      <c r="K142" s="96"/>
      <c r="L142" s="96"/>
      <c r="M142" s="96"/>
      <c r="N142" s="96"/>
    </row>
    <row r="143" spans="11:14" x14ac:dyDescent="0.25">
      <c r="K143" s="96"/>
      <c r="L143" s="96"/>
      <c r="M143" s="96"/>
      <c r="N143" s="96"/>
    </row>
    <row r="144" spans="11:14" x14ac:dyDescent="0.25">
      <c r="K144" s="96"/>
      <c r="L144" s="96"/>
      <c r="M144" s="96"/>
      <c r="N144" s="96"/>
    </row>
    <row r="145" spans="11:14" x14ac:dyDescent="0.25">
      <c r="K145" s="96"/>
      <c r="L145" s="96"/>
      <c r="M145" s="96"/>
      <c r="N145" s="96"/>
    </row>
    <row r="146" spans="11:14" x14ac:dyDescent="0.25">
      <c r="K146" s="96"/>
      <c r="L146" s="96"/>
      <c r="M146" s="96"/>
      <c r="N146" s="96"/>
    </row>
    <row r="147" spans="11:14" x14ac:dyDescent="0.25">
      <c r="K147" s="96"/>
      <c r="L147" s="96"/>
      <c r="M147" s="96"/>
      <c r="N147" s="96"/>
    </row>
    <row r="148" spans="11:14" x14ac:dyDescent="0.25">
      <c r="K148" s="96"/>
      <c r="L148" s="96"/>
      <c r="M148" s="96"/>
      <c r="N148" s="96"/>
    </row>
    <row r="149" spans="11:14" x14ac:dyDescent="0.25">
      <c r="K149" s="96"/>
      <c r="L149" s="96"/>
      <c r="M149" s="96"/>
      <c r="N149" s="96"/>
    </row>
    <row r="150" spans="11:14" x14ac:dyDescent="0.25">
      <c r="K150" s="96"/>
      <c r="L150" s="96"/>
      <c r="M150" s="96"/>
      <c r="N150" s="96"/>
    </row>
    <row r="151" spans="11:14" x14ac:dyDescent="0.25">
      <c r="K151" s="96"/>
      <c r="L151" s="96"/>
      <c r="M151" s="96"/>
      <c r="N151" s="96"/>
    </row>
    <row r="152" spans="11:14" x14ac:dyDescent="0.25">
      <c r="K152" s="96"/>
      <c r="L152" s="96"/>
      <c r="M152" s="96"/>
      <c r="N152" s="96"/>
    </row>
    <row r="153" spans="11:14" x14ac:dyDescent="0.25">
      <c r="K153" s="96"/>
      <c r="L153" s="96"/>
      <c r="M153" s="96"/>
      <c r="N153" s="96"/>
    </row>
    <row r="154" spans="11:14" x14ac:dyDescent="0.25">
      <c r="K154" s="96"/>
      <c r="L154" s="96"/>
      <c r="M154" s="96"/>
      <c r="N154" s="96"/>
    </row>
    <row r="155" spans="11:14" x14ac:dyDescent="0.25">
      <c r="K155" s="96"/>
      <c r="L155" s="96"/>
      <c r="M155" s="96"/>
      <c r="N155" s="96"/>
    </row>
    <row r="156" spans="11:14" x14ac:dyDescent="0.25">
      <c r="K156" s="96"/>
      <c r="L156" s="96"/>
      <c r="M156" s="96"/>
      <c r="N156" s="96"/>
    </row>
    <row r="157" spans="11:14" x14ac:dyDescent="0.25">
      <c r="K157" s="96"/>
      <c r="L157" s="96"/>
      <c r="M157" s="96"/>
      <c r="N157" s="96"/>
    </row>
    <row r="158" spans="11:14" x14ac:dyDescent="0.25">
      <c r="K158" s="96"/>
      <c r="L158" s="96"/>
      <c r="M158" s="96"/>
      <c r="N158" s="96"/>
    </row>
    <row r="159" spans="11:14" x14ac:dyDescent="0.25">
      <c r="K159" s="96"/>
      <c r="L159" s="96"/>
      <c r="M159" s="96"/>
      <c r="N159" s="96"/>
    </row>
    <row r="160" spans="11:14" x14ac:dyDescent="0.25">
      <c r="K160" s="96"/>
      <c r="L160" s="96"/>
      <c r="M160" s="96"/>
      <c r="N160" s="96"/>
    </row>
    <row r="161" spans="11:14" x14ac:dyDescent="0.25">
      <c r="K161" s="96"/>
      <c r="L161" s="96"/>
      <c r="M161" s="96"/>
      <c r="N161" s="96"/>
    </row>
    <row r="162" spans="11:14" x14ac:dyDescent="0.25">
      <c r="K162" s="96"/>
      <c r="L162" s="96"/>
      <c r="M162" s="96"/>
      <c r="N162" s="96"/>
    </row>
    <row r="163" spans="11:14" x14ac:dyDescent="0.25">
      <c r="K163" s="96"/>
      <c r="L163" s="96"/>
      <c r="M163" s="96"/>
      <c r="N163" s="96"/>
    </row>
    <row r="164" spans="11:14" x14ac:dyDescent="0.25">
      <c r="K164" s="96"/>
      <c r="L164" s="96"/>
      <c r="M164" s="96"/>
      <c r="N164" s="96"/>
    </row>
    <row r="165" spans="11:14" x14ac:dyDescent="0.25">
      <c r="K165" s="96"/>
      <c r="L165" s="96"/>
      <c r="M165" s="96"/>
      <c r="N165" s="96"/>
    </row>
    <row r="166" spans="11:14" x14ac:dyDescent="0.25">
      <c r="K166" s="96"/>
      <c r="L166" s="96"/>
      <c r="M166" s="96"/>
      <c r="N166" s="96"/>
    </row>
    <row r="167" spans="11:14" x14ac:dyDescent="0.25">
      <c r="K167" s="96"/>
      <c r="L167" s="96"/>
      <c r="M167" s="96"/>
      <c r="N167" s="96"/>
    </row>
    <row r="168" spans="11:14" x14ac:dyDescent="0.25">
      <c r="K168" s="96"/>
      <c r="L168" s="96"/>
      <c r="M168" s="96"/>
      <c r="N168" s="96"/>
    </row>
    <row r="169" spans="11:14" x14ac:dyDescent="0.25">
      <c r="K169" s="96"/>
      <c r="L169" s="96"/>
      <c r="M169" s="96"/>
      <c r="N169" s="96"/>
    </row>
    <row r="170" spans="11:14" x14ac:dyDescent="0.25">
      <c r="K170" s="96"/>
      <c r="L170" s="96"/>
      <c r="M170" s="96"/>
      <c r="N170" s="96"/>
    </row>
    <row r="171" spans="11:14" x14ac:dyDescent="0.25">
      <c r="K171" s="96"/>
      <c r="L171" s="96"/>
      <c r="M171" s="96"/>
      <c r="N171" s="96"/>
    </row>
    <row r="172" spans="11:14" x14ac:dyDescent="0.25">
      <c r="K172" s="96"/>
      <c r="L172" s="96"/>
      <c r="M172" s="96"/>
      <c r="N172" s="96"/>
    </row>
    <row r="173" spans="11:14" x14ac:dyDescent="0.25">
      <c r="K173" s="96"/>
      <c r="L173" s="96"/>
      <c r="M173" s="96"/>
      <c r="N173" s="96"/>
    </row>
    <row r="174" spans="11:14" x14ac:dyDescent="0.25">
      <c r="K174" s="96"/>
      <c r="L174" s="96"/>
      <c r="M174" s="96"/>
      <c r="N174" s="96"/>
    </row>
    <row r="175" spans="11:14" x14ac:dyDescent="0.25">
      <c r="K175" s="96"/>
      <c r="L175" s="96"/>
      <c r="M175" s="96"/>
      <c r="N175" s="96"/>
    </row>
    <row r="176" spans="11:14" x14ac:dyDescent="0.25">
      <c r="K176" s="96"/>
      <c r="L176" s="96"/>
      <c r="M176" s="96"/>
      <c r="N176" s="96"/>
    </row>
    <row r="177" spans="11:14" x14ac:dyDescent="0.25">
      <c r="K177" s="96"/>
      <c r="L177" s="96"/>
      <c r="M177" s="96"/>
      <c r="N177" s="96"/>
    </row>
    <row r="178" spans="11:14" x14ac:dyDescent="0.25">
      <c r="K178" s="96"/>
      <c r="L178" s="96"/>
      <c r="M178" s="96"/>
      <c r="N178" s="96"/>
    </row>
    <row r="179" spans="11:14" x14ac:dyDescent="0.25">
      <c r="K179" s="96"/>
      <c r="L179" s="96"/>
      <c r="M179" s="96"/>
      <c r="N179" s="96"/>
    </row>
    <row r="180" spans="11:14" x14ac:dyDescent="0.25">
      <c r="K180" s="96"/>
      <c r="L180" s="96"/>
      <c r="M180" s="96"/>
      <c r="N180" s="96"/>
    </row>
    <row r="181" spans="11:14" x14ac:dyDescent="0.25">
      <c r="K181" s="96"/>
      <c r="L181" s="96"/>
      <c r="M181" s="96"/>
      <c r="N181" s="96"/>
    </row>
    <row r="182" spans="11:14" x14ac:dyDescent="0.25">
      <c r="K182" s="96"/>
      <c r="L182" s="96"/>
      <c r="M182" s="96"/>
      <c r="N182" s="96"/>
    </row>
    <row r="183" spans="11:14" x14ac:dyDescent="0.25">
      <c r="K183" s="96"/>
      <c r="L183" s="96"/>
      <c r="M183" s="96"/>
      <c r="N183" s="96"/>
    </row>
    <row r="184" spans="11:14" x14ac:dyDescent="0.25">
      <c r="K184" s="96"/>
      <c r="L184" s="96"/>
      <c r="M184" s="96"/>
      <c r="N184" s="96"/>
    </row>
    <row r="185" spans="11:14" x14ac:dyDescent="0.25">
      <c r="K185" s="96"/>
      <c r="L185" s="96"/>
      <c r="M185" s="96"/>
      <c r="N185" s="96"/>
    </row>
    <row r="186" spans="11:14" x14ac:dyDescent="0.25">
      <c r="K186" s="96"/>
      <c r="L186" s="96"/>
      <c r="M186" s="96"/>
      <c r="N186" s="96"/>
    </row>
    <row r="187" spans="11:14" x14ac:dyDescent="0.25">
      <c r="K187" s="96"/>
      <c r="L187" s="96"/>
      <c r="M187" s="96"/>
      <c r="N187" s="96"/>
    </row>
    <row r="188" spans="11:14" x14ac:dyDescent="0.25">
      <c r="K188" s="96"/>
      <c r="L188" s="96"/>
      <c r="M188" s="96"/>
      <c r="N188" s="96"/>
    </row>
    <row r="189" spans="11:14" x14ac:dyDescent="0.25">
      <c r="K189" s="96"/>
      <c r="L189" s="96"/>
      <c r="M189" s="96"/>
      <c r="N189" s="96"/>
    </row>
    <row r="190" spans="11:14" x14ac:dyDescent="0.25">
      <c r="K190" s="96"/>
      <c r="L190" s="96"/>
      <c r="M190" s="96"/>
      <c r="N190" s="96"/>
    </row>
    <row r="191" spans="11:14" x14ac:dyDescent="0.25">
      <c r="K191" s="96"/>
      <c r="L191" s="96"/>
      <c r="M191" s="96"/>
      <c r="N191" s="96"/>
    </row>
    <row r="192" spans="11:14" x14ac:dyDescent="0.25">
      <c r="K192" s="96"/>
      <c r="L192" s="96"/>
      <c r="M192" s="96"/>
      <c r="N192" s="96"/>
    </row>
    <row r="193" spans="11:14" x14ac:dyDescent="0.25">
      <c r="K193" s="96"/>
      <c r="L193" s="96"/>
      <c r="M193" s="96"/>
      <c r="N193" s="96"/>
    </row>
    <row r="194" spans="11:14" x14ac:dyDescent="0.25">
      <c r="K194" s="96"/>
      <c r="L194" s="96"/>
      <c r="M194" s="96"/>
      <c r="N194" s="96"/>
    </row>
    <row r="195" spans="11:14" x14ac:dyDescent="0.25">
      <c r="K195" s="96"/>
      <c r="L195" s="96"/>
      <c r="M195" s="96"/>
      <c r="N195" s="96"/>
    </row>
    <row r="196" spans="11:14" x14ac:dyDescent="0.25">
      <c r="K196" s="96"/>
      <c r="L196" s="96"/>
      <c r="M196" s="96"/>
      <c r="N196" s="96"/>
    </row>
    <row r="197" spans="11:14" x14ac:dyDescent="0.25">
      <c r="K197" s="96"/>
      <c r="L197" s="96"/>
      <c r="M197" s="96"/>
      <c r="N197" s="96"/>
    </row>
    <row r="198" spans="11:14" x14ac:dyDescent="0.25">
      <c r="K198" s="96"/>
      <c r="L198" s="96"/>
      <c r="M198" s="96"/>
      <c r="N198" s="96"/>
    </row>
    <row r="199" spans="11:14" x14ac:dyDescent="0.25">
      <c r="K199" s="96"/>
      <c r="L199" s="96"/>
      <c r="M199" s="96"/>
      <c r="N199" s="96"/>
    </row>
    <row r="200" spans="11:14" x14ac:dyDescent="0.25">
      <c r="K200" s="96"/>
      <c r="L200" s="96"/>
      <c r="M200" s="96"/>
      <c r="N200" s="96"/>
    </row>
    <row r="201" spans="11:14" x14ac:dyDescent="0.25">
      <c r="K201" s="96"/>
      <c r="L201" s="96"/>
      <c r="M201" s="96"/>
      <c r="N201" s="96"/>
    </row>
    <row r="202" spans="11:14" x14ac:dyDescent="0.25">
      <c r="K202" s="96"/>
      <c r="L202" s="96"/>
      <c r="M202" s="96"/>
      <c r="N202" s="96"/>
    </row>
    <row r="203" spans="11:14" x14ac:dyDescent="0.25">
      <c r="K203" s="96"/>
      <c r="L203" s="96"/>
      <c r="M203" s="96"/>
      <c r="N203" s="96"/>
    </row>
    <row r="204" spans="11:14" x14ac:dyDescent="0.25">
      <c r="K204" s="96"/>
      <c r="L204" s="96"/>
      <c r="M204" s="96"/>
      <c r="N204" s="96"/>
    </row>
    <row r="205" spans="11:14" x14ac:dyDescent="0.25">
      <c r="K205" s="96"/>
      <c r="L205" s="96"/>
      <c r="M205" s="96"/>
      <c r="N205" s="96"/>
    </row>
    <row r="206" spans="11:14" x14ac:dyDescent="0.25">
      <c r="K206" s="96"/>
      <c r="L206" s="96"/>
      <c r="M206" s="96"/>
      <c r="N206" s="96"/>
    </row>
    <row r="207" spans="11:14" x14ac:dyDescent="0.25">
      <c r="K207" s="96"/>
      <c r="L207" s="96"/>
      <c r="M207" s="96"/>
      <c r="N207" s="96"/>
    </row>
    <row r="208" spans="11:14" x14ac:dyDescent="0.25">
      <c r="K208" s="96"/>
      <c r="L208" s="96"/>
      <c r="M208" s="96"/>
      <c r="N208" s="96"/>
    </row>
    <row r="209" spans="11:14" x14ac:dyDescent="0.25">
      <c r="K209" s="96"/>
      <c r="L209" s="96"/>
      <c r="M209" s="96"/>
      <c r="N209" s="96"/>
    </row>
    <row r="210" spans="11:14" x14ac:dyDescent="0.25">
      <c r="K210" s="96"/>
      <c r="L210" s="96"/>
      <c r="M210" s="96"/>
      <c r="N210" s="96"/>
    </row>
    <row r="211" spans="11:14" x14ac:dyDescent="0.25">
      <c r="K211" s="96"/>
      <c r="L211" s="96"/>
      <c r="M211" s="96"/>
      <c r="N211" s="96"/>
    </row>
    <row r="212" spans="11:14" x14ac:dyDescent="0.25">
      <c r="K212" s="96"/>
      <c r="L212" s="96"/>
      <c r="M212" s="96"/>
      <c r="N212" s="96"/>
    </row>
    <row r="213" spans="11:14" x14ac:dyDescent="0.25">
      <c r="K213" s="96"/>
      <c r="L213" s="96"/>
      <c r="M213" s="96"/>
      <c r="N213" s="96"/>
    </row>
    <row r="214" spans="11:14" x14ac:dyDescent="0.25">
      <c r="K214" s="96"/>
      <c r="L214" s="96"/>
      <c r="M214" s="96"/>
      <c r="N214" s="96"/>
    </row>
    <row r="215" spans="11:14" x14ac:dyDescent="0.25">
      <c r="K215" s="96"/>
      <c r="L215" s="96"/>
      <c r="M215" s="96"/>
      <c r="N215" s="96"/>
    </row>
    <row r="216" spans="11:14" x14ac:dyDescent="0.25">
      <c r="K216" s="96"/>
      <c r="L216" s="96"/>
      <c r="M216" s="96"/>
      <c r="N216" s="96"/>
    </row>
    <row r="217" spans="11:14" x14ac:dyDescent="0.25">
      <c r="K217" s="96"/>
      <c r="L217" s="96"/>
      <c r="M217" s="96"/>
      <c r="N217" s="96"/>
    </row>
    <row r="218" spans="11:14" x14ac:dyDescent="0.25">
      <c r="K218" s="96"/>
      <c r="L218" s="96"/>
      <c r="M218" s="96"/>
      <c r="N218" s="96"/>
    </row>
    <row r="219" spans="11:14" x14ac:dyDescent="0.25">
      <c r="K219" s="96"/>
      <c r="L219" s="96"/>
      <c r="M219" s="96"/>
      <c r="N219" s="96"/>
    </row>
    <row r="220" spans="11:14" x14ac:dyDescent="0.25">
      <c r="K220" s="96"/>
      <c r="L220" s="96"/>
      <c r="M220" s="96"/>
      <c r="N220" s="96"/>
    </row>
    <row r="221" spans="11:14" x14ac:dyDescent="0.25">
      <c r="K221" s="96"/>
      <c r="L221" s="96"/>
      <c r="M221" s="96"/>
      <c r="N221" s="96"/>
    </row>
    <row r="222" spans="11:14" x14ac:dyDescent="0.25">
      <c r="K222" s="96"/>
      <c r="L222" s="96"/>
      <c r="M222" s="96"/>
      <c r="N222" s="96"/>
    </row>
    <row r="223" spans="11:14" x14ac:dyDescent="0.25">
      <c r="K223" s="96"/>
      <c r="L223" s="96"/>
      <c r="M223" s="96"/>
      <c r="N223" s="96"/>
    </row>
    <row r="224" spans="11:14" x14ac:dyDescent="0.25">
      <c r="K224" s="96"/>
      <c r="L224" s="96"/>
      <c r="M224" s="96"/>
      <c r="N224" s="96"/>
    </row>
    <row r="225" spans="11:14" x14ac:dyDescent="0.25">
      <c r="K225" s="96"/>
      <c r="L225" s="96"/>
      <c r="M225" s="96"/>
      <c r="N225" s="96"/>
    </row>
    <row r="226" spans="11:14" x14ac:dyDescent="0.25">
      <c r="K226" s="96"/>
      <c r="L226" s="96"/>
      <c r="M226" s="96"/>
      <c r="N226" s="96"/>
    </row>
    <row r="227" spans="11:14" x14ac:dyDescent="0.25">
      <c r="K227" s="96"/>
      <c r="L227" s="96"/>
      <c r="M227" s="96"/>
      <c r="N227" s="96"/>
    </row>
    <row r="228" spans="11:14" x14ac:dyDescent="0.25">
      <c r="K228" s="96"/>
      <c r="L228" s="96"/>
      <c r="M228" s="96"/>
      <c r="N228" s="96"/>
    </row>
    <row r="229" spans="11:14" x14ac:dyDescent="0.25">
      <c r="K229" s="96"/>
      <c r="L229" s="96"/>
      <c r="M229" s="96"/>
      <c r="N229" s="96"/>
    </row>
    <row r="230" spans="11:14" x14ac:dyDescent="0.25">
      <c r="K230" s="96"/>
      <c r="L230" s="96"/>
      <c r="M230" s="96"/>
      <c r="N230" s="96"/>
    </row>
    <row r="231" spans="11:14" x14ac:dyDescent="0.25">
      <c r="K231" s="96"/>
      <c r="L231" s="96"/>
      <c r="M231" s="96"/>
      <c r="N231" s="96"/>
    </row>
    <row r="232" spans="11:14" x14ac:dyDescent="0.25">
      <c r="K232" s="96"/>
      <c r="L232" s="96"/>
      <c r="M232" s="96"/>
      <c r="N232" s="96"/>
    </row>
    <row r="233" spans="11:14" x14ac:dyDescent="0.25">
      <c r="K233" s="96"/>
      <c r="L233" s="96"/>
      <c r="M233" s="96"/>
      <c r="N233" s="96"/>
    </row>
    <row r="234" spans="11:14" x14ac:dyDescent="0.25">
      <c r="K234" s="96"/>
      <c r="L234" s="96"/>
      <c r="M234" s="96"/>
      <c r="N234" s="96"/>
    </row>
    <row r="235" spans="11:14" x14ac:dyDescent="0.25">
      <c r="K235" s="96"/>
      <c r="L235" s="96"/>
      <c r="M235" s="96"/>
      <c r="N235" s="96"/>
    </row>
    <row r="236" spans="11:14" x14ac:dyDescent="0.25">
      <c r="K236" s="96"/>
      <c r="L236" s="96"/>
      <c r="M236" s="96"/>
      <c r="N236" s="96"/>
    </row>
    <row r="237" spans="11:14" x14ac:dyDescent="0.25">
      <c r="K237" s="96"/>
      <c r="L237" s="96"/>
      <c r="M237" s="96"/>
      <c r="N237" s="96"/>
    </row>
    <row r="238" spans="11:14" x14ac:dyDescent="0.25">
      <c r="K238" s="96"/>
      <c r="L238" s="96"/>
      <c r="M238" s="96"/>
      <c r="N238" s="96"/>
    </row>
    <row r="239" spans="11:14" x14ac:dyDescent="0.25">
      <c r="K239" s="96"/>
      <c r="L239" s="96"/>
      <c r="M239" s="96"/>
      <c r="N239" s="96"/>
    </row>
    <row r="240" spans="11:14" x14ac:dyDescent="0.25">
      <c r="K240" s="96"/>
      <c r="L240" s="96"/>
      <c r="M240" s="96"/>
      <c r="N240" s="96"/>
    </row>
    <row r="241" spans="11:14" x14ac:dyDescent="0.25">
      <c r="K241" s="96"/>
      <c r="L241" s="96"/>
      <c r="M241" s="96"/>
      <c r="N241" s="96"/>
    </row>
    <row r="242" spans="11:14" x14ac:dyDescent="0.25">
      <c r="K242" s="96"/>
      <c r="L242" s="96"/>
      <c r="M242" s="96"/>
      <c r="N242" s="96"/>
    </row>
    <row r="243" spans="11:14" x14ac:dyDescent="0.25">
      <c r="K243" s="96"/>
      <c r="L243" s="96"/>
      <c r="M243" s="96"/>
      <c r="N243" s="96"/>
    </row>
    <row r="244" spans="11:14" x14ac:dyDescent="0.25">
      <c r="K244" s="96"/>
      <c r="L244" s="96"/>
      <c r="M244" s="96"/>
      <c r="N244" s="96"/>
    </row>
    <row r="245" spans="11:14" x14ac:dyDescent="0.25">
      <c r="K245" s="96"/>
      <c r="L245" s="96"/>
      <c r="M245" s="96"/>
      <c r="N245" s="96"/>
    </row>
    <row r="246" spans="11:14" x14ac:dyDescent="0.25">
      <c r="K246" s="96"/>
      <c r="L246" s="96"/>
      <c r="M246" s="96"/>
      <c r="N246" s="96"/>
    </row>
    <row r="247" spans="11:14" x14ac:dyDescent="0.25">
      <c r="K247" s="96"/>
      <c r="L247" s="96"/>
      <c r="M247" s="96"/>
      <c r="N247" s="96"/>
    </row>
    <row r="248" spans="11:14" x14ac:dyDescent="0.25">
      <c r="K248" s="96"/>
      <c r="L248" s="96"/>
      <c r="M248" s="96"/>
      <c r="N248" s="96"/>
    </row>
    <row r="249" spans="11:14" x14ac:dyDescent="0.25">
      <c r="K249" s="96"/>
      <c r="L249" s="96"/>
      <c r="M249" s="96"/>
      <c r="N249" s="96"/>
    </row>
    <row r="250" spans="11:14" x14ac:dyDescent="0.25">
      <c r="K250" s="96"/>
      <c r="L250" s="96"/>
      <c r="M250" s="96"/>
      <c r="N250" s="96"/>
    </row>
    <row r="251" spans="11:14" x14ac:dyDescent="0.25">
      <c r="K251" s="96"/>
      <c r="L251" s="96"/>
      <c r="M251" s="96"/>
      <c r="N251" s="96"/>
    </row>
    <row r="252" spans="11:14" x14ac:dyDescent="0.25">
      <c r="K252" s="96"/>
      <c r="L252" s="96"/>
      <c r="M252" s="96"/>
      <c r="N252" s="96"/>
    </row>
    <row r="253" spans="11:14" x14ac:dyDescent="0.25">
      <c r="K253" s="96"/>
      <c r="L253" s="96"/>
      <c r="M253" s="96"/>
      <c r="N253" s="96"/>
    </row>
    <row r="254" spans="11:14" x14ac:dyDescent="0.25">
      <c r="K254" s="96"/>
      <c r="L254" s="96"/>
      <c r="M254" s="96"/>
      <c r="N254" s="96"/>
    </row>
    <row r="255" spans="11:14" x14ac:dyDescent="0.25">
      <c r="K255" s="96"/>
      <c r="L255" s="96"/>
      <c r="M255" s="96"/>
      <c r="N255" s="96"/>
    </row>
    <row r="256" spans="11:14" x14ac:dyDescent="0.25">
      <c r="K256" s="96"/>
      <c r="L256" s="96"/>
      <c r="M256" s="96"/>
      <c r="N256" s="96"/>
    </row>
    <row r="257" spans="11:14" x14ac:dyDescent="0.25">
      <c r="K257" s="96"/>
      <c r="L257" s="96"/>
      <c r="M257" s="96"/>
      <c r="N257" s="96"/>
    </row>
    <row r="258" spans="11:14" x14ac:dyDescent="0.25">
      <c r="K258" s="96"/>
      <c r="L258" s="96"/>
      <c r="M258" s="96"/>
      <c r="N258" s="96"/>
    </row>
    <row r="259" spans="11:14" x14ac:dyDescent="0.25">
      <c r="K259" s="96"/>
      <c r="L259" s="96"/>
      <c r="M259" s="96"/>
      <c r="N259" s="96"/>
    </row>
    <row r="260" spans="11:14" x14ac:dyDescent="0.25">
      <c r="K260" s="96"/>
      <c r="L260" s="96"/>
      <c r="M260" s="96"/>
      <c r="N260" s="96"/>
    </row>
    <row r="261" spans="11:14" x14ac:dyDescent="0.25">
      <c r="K261" s="96"/>
      <c r="L261" s="96"/>
      <c r="M261" s="96"/>
      <c r="N261" s="96"/>
    </row>
    <row r="262" spans="11:14" x14ac:dyDescent="0.25">
      <c r="K262" s="96"/>
      <c r="L262" s="96"/>
      <c r="M262" s="96"/>
      <c r="N262" s="96"/>
    </row>
    <row r="263" spans="11:14" x14ac:dyDescent="0.25">
      <c r="K263" s="96"/>
      <c r="L263" s="96"/>
      <c r="M263" s="96"/>
      <c r="N263" s="96"/>
    </row>
    <row r="264" spans="11:14" x14ac:dyDescent="0.25">
      <c r="K264" s="96"/>
      <c r="L264" s="96"/>
      <c r="M264" s="96"/>
      <c r="N264" s="96"/>
    </row>
    <row r="265" spans="11:14" x14ac:dyDescent="0.25">
      <c r="K265" s="96"/>
      <c r="L265" s="96"/>
      <c r="M265" s="96"/>
      <c r="N265" s="96"/>
    </row>
    <row r="266" spans="11:14" x14ac:dyDescent="0.25">
      <c r="K266" s="96"/>
      <c r="L266" s="96"/>
      <c r="M266" s="96"/>
      <c r="N266" s="96"/>
    </row>
    <row r="267" spans="11:14" x14ac:dyDescent="0.25">
      <c r="K267" s="96"/>
      <c r="L267" s="96"/>
      <c r="M267" s="96"/>
      <c r="N267" s="96"/>
    </row>
    <row r="268" spans="11:14" x14ac:dyDescent="0.25">
      <c r="K268" s="96"/>
      <c r="L268" s="96"/>
      <c r="M268" s="96"/>
      <c r="N268" s="96"/>
    </row>
    <row r="269" spans="11:14" x14ac:dyDescent="0.25">
      <c r="K269" s="96"/>
      <c r="L269" s="96"/>
      <c r="M269" s="96"/>
      <c r="N269" s="96"/>
    </row>
    <row r="270" spans="11:14" x14ac:dyDescent="0.25">
      <c r="K270" s="96"/>
      <c r="L270" s="96"/>
      <c r="M270" s="96"/>
      <c r="N270" s="96"/>
    </row>
    <row r="271" spans="11:14" x14ac:dyDescent="0.25">
      <c r="K271" s="96"/>
      <c r="L271" s="96"/>
      <c r="M271" s="96"/>
      <c r="N271" s="96"/>
    </row>
    <row r="272" spans="11:14" x14ac:dyDescent="0.25">
      <c r="K272" s="96"/>
      <c r="L272" s="96"/>
      <c r="M272" s="96"/>
      <c r="N272" s="96"/>
    </row>
    <row r="273" spans="11:14" x14ac:dyDescent="0.25">
      <c r="K273" s="96"/>
      <c r="L273" s="96"/>
      <c r="M273" s="96"/>
      <c r="N273" s="96"/>
    </row>
    <row r="274" spans="11:14" x14ac:dyDescent="0.25">
      <c r="K274" s="96"/>
      <c r="L274" s="96"/>
      <c r="M274" s="96"/>
      <c r="N274" s="96"/>
    </row>
    <row r="275" spans="11:14" x14ac:dyDescent="0.25">
      <c r="K275" s="96"/>
      <c r="L275" s="96"/>
      <c r="M275" s="96"/>
      <c r="N275" s="96"/>
    </row>
    <row r="276" spans="11:14" x14ac:dyDescent="0.25">
      <c r="K276" s="96"/>
      <c r="L276" s="96"/>
      <c r="M276" s="96"/>
      <c r="N276" s="96"/>
    </row>
    <row r="277" spans="11:14" x14ac:dyDescent="0.25">
      <c r="K277" s="96"/>
      <c r="L277" s="96"/>
      <c r="M277" s="96"/>
      <c r="N277" s="96"/>
    </row>
    <row r="278" spans="11:14" x14ac:dyDescent="0.25">
      <c r="K278" s="96"/>
      <c r="L278" s="96"/>
      <c r="M278" s="96"/>
      <c r="N278" s="96"/>
    </row>
    <row r="279" spans="11:14" x14ac:dyDescent="0.25">
      <c r="K279" s="96"/>
      <c r="L279" s="96"/>
      <c r="M279" s="96"/>
      <c r="N279" s="96"/>
    </row>
    <row r="280" spans="11:14" x14ac:dyDescent="0.25">
      <c r="K280" s="96"/>
      <c r="L280" s="96"/>
      <c r="M280" s="96"/>
      <c r="N280" s="96"/>
    </row>
    <row r="281" spans="11:14" x14ac:dyDescent="0.25">
      <c r="K281" s="96"/>
      <c r="L281" s="96"/>
      <c r="M281" s="96"/>
      <c r="N281" s="96"/>
    </row>
    <row r="282" spans="11:14" x14ac:dyDescent="0.25">
      <c r="K282" s="96"/>
      <c r="L282" s="96"/>
      <c r="M282" s="96"/>
      <c r="N282" s="96"/>
    </row>
    <row r="283" spans="11:14" x14ac:dyDescent="0.25">
      <c r="K283" s="96"/>
      <c r="L283" s="96"/>
      <c r="M283" s="96"/>
      <c r="N283" s="96"/>
    </row>
    <row r="284" spans="11:14" x14ac:dyDescent="0.25">
      <c r="K284" s="96"/>
      <c r="L284" s="96"/>
      <c r="M284" s="96"/>
      <c r="N284" s="96"/>
    </row>
    <row r="285" spans="11:14" x14ac:dyDescent="0.25">
      <c r="K285" s="96"/>
      <c r="L285" s="96"/>
      <c r="M285" s="96"/>
      <c r="N285" s="96"/>
    </row>
    <row r="286" spans="11:14" x14ac:dyDescent="0.25">
      <c r="K286" s="96"/>
      <c r="L286" s="96"/>
      <c r="M286" s="96"/>
      <c r="N286" s="96"/>
    </row>
    <row r="287" spans="11:14" x14ac:dyDescent="0.25">
      <c r="K287" s="96"/>
      <c r="L287" s="96"/>
      <c r="M287" s="96"/>
      <c r="N287" s="96"/>
    </row>
    <row r="288" spans="11:14" x14ac:dyDescent="0.25">
      <c r="K288" s="96"/>
      <c r="L288" s="96"/>
      <c r="M288" s="96"/>
      <c r="N288" s="96"/>
    </row>
    <row r="289" spans="11:14" x14ac:dyDescent="0.25">
      <c r="K289" s="96"/>
      <c r="L289" s="96"/>
      <c r="M289" s="96"/>
      <c r="N289" s="96"/>
    </row>
    <row r="290" spans="11:14" x14ac:dyDescent="0.25">
      <c r="K290" s="96"/>
      <c r="L290" s="96"/>
      <c r="M290" s="96"/>
      <c r="N290" s="96"/>
    </row>
    <row r="291" spans="11:14" x14ac:dyDescent="0.25">
      <c r="K291" s="96"/>
      <c r="L291" s="96"/>
      <c r="M291" s="96"/>
      <c r="N291" s="96"/>
    </row>
    <row r="292" spans="11:14" x14ac:dyDescent="0.25">
      <c r="K292" s="96"/>
      <c r="L292" s="96"/>
      <c r="M292" s="96"/>
      <c r="N292" s="96"/>
    </row>
    <row r="293" spans="11:14" x14ac:dyDescent="0.25">
      <c r="K293" s="96"/>
      <c r="L293" s="96"/>
      <c r="M293" s="96"/>
      <c r="N293" s="96"/>
    </row>
    <row r="294" spans="11:14" x14ac:dyDescent="0.25">
      <c r="K294" s="96"/>
      <c r="L294" s="96"/>
      <c r="M294" s="96"/>
      <c r="N294" s="96"/>
    </row>
    <row r="295" spans="11:14" x14ac:dyDescent="0.25">
      <c r="K295" s="96"/>
      <c r="L295" s="96"/>
      <c r="M295" s="96"/>
      <c r="N295" s="96"/>
    </row>
    <row r="296" spans="11:14" x14ac:dyDescent="0.25">
      <c r="K296" s="96"/>
      <c r="L296" s="96"/>
      <c r="M296" s="96"/>
      <c r="N296" s="96"/>
    </row>
    <row r="297" spans="11:14" x14ac:dyDescent="0.25">
      <c r="K297" s="96"/>
      <c r="L297" s="96"/>
      <c r="M297" s="96"/>
      <c r="N297" s="96"/>
    </row>
    <row r="298" spans="11:14" x14ac:dyDescent="0.25">
      <c r="K298" s="96"/>
      <c r="L298" s="96"/>
      <c r="M298" s="96"/>
      <c r="N298" s="96"/>
    </row>
    <row r="299" spans="11:14" x14ac:dyDescent="0.25">
      <c r="K299" s="96"/>
      <c r="L299" s="96"/>
      <c r="M299" s="96"/>
      <c r="N299" s="96"/>
    </row>
    <row r="300" spans="11:14" x14ac:dyDescent="0.25">
      <c r="K300" s="96"/>
      <c r="L300" s="96"/>
      <c r="M300" s="96"/>
      <c r="N300" s="96"/>
    </row>
    <row r="301" spans="11:14" x14ac:dyDescent="0.25">
      <c r="K301" s="96"/>
      <c r="L301" s="96"/>
      <c r="M301" s="96"/>
      <c r="N301" s="96"/>
    </row>
    <row r="302" spans="11:14" x14ac:dyDescent="0.25">
      <c r="K302" s="96"/>
      <c r="L302" s="96"/>
      <c r="M302" s="96"/>
      <c r="N302" s="96"/>
    </row>
    <row r="303" spans="11:14" x14ac:dyDescent="0.25">
      <c r="K303" s="96"/>
      <c r="L303" s="96"/>
      <c r="M303" s="96"/>
      <c r="N303" s="96"/>
    </row>
    <row r="304" spans="11:14" x14ac:dyDescent="0.25">
      <c r="K304" s="96"/>
      <c r="L304" s="96"/>
      <c r="M304" s="96"/>
      <c r="N304" s="96"/>
    </row>
    <row r="305" spans="11:14" x14ac:dyDescent="0.25">
      <c r="K305" s="96"/>
      <c r="L305" s="96"/>
      <c r="M305" s="96"/>
      <c r="N305" s="96"/>
    </row>
    <row r="306" spans="11:14" x14ac:dyDescent="0.25">
      <c r="K306" s="96"/>
      <c r="L306" s="96"/>
      <c r="M306" s="96"/>
      <c r="N306" s="96"/>
    </row>
    <row r="307" spans="11:14" x14ac:dyDescent="0.25">
      <c r="K307" s="96"/>
      <c r="L307" s="96"/>
      <c r="M307" s="96"/>
      <c r="N307" s="96"/>
    </row>
    <row r="308" spans="11:14" x14ac:dyDescent="0.25">
      <c r="K308" s="96"/>
      <c r="L308" s="96"/>
      <c r="M308" s="96"/>
      <c r="N308" s="96"/>
    </row>
    <row r="309" spans="11:14" x14ac:dyDescent="0.25">
      <c r="K309" s="96"/>
      <c r="L309" s="96"/>
      <c r="M309" s="96"/>
      <c r="N309" s="96"/>
    </row>
    <row r="310" spans="11:14" x14ac:dyDescent="0.25">
      <c r="K310" s="96"/>
      <c r="L310" s="96"/>
      <c r="M310" s="96"/>
      <c r="N310" s="96"/>
    </row>
    <row r="311" spans="11:14" x14ac:dyDescent="0.25">
      <c r="K311" s="96"/>
      <c r="L311" s="96"/>
      <c r="M311" s="96"/>
      <c r="N311" s="96"/>
    </row>
    <row r="312" spans="11:14" x14ac:dyDescent="0.25">
      <c r="K312" s="96"/>
      <c r="L312" s="96"/>
      <c r="M312" s="96"/>
      <c r="N312" s="96"/>
    </row>
    <row r="313" spans="11:14" x14ac:dyDescent="0.25">
      <c r="K313" s="96"/>
      <c r="L313" s="96"/>
      <c r="M313" s="96"/>
      <c r="N313" s="96"/>
    </row>
    <row r="314" spans="11:14" x14ac:dyDescent="0.25">
      <c r="K314" s="96"/>
      <c r="L314" s="96"/>
      <c r="M314" s="96"/>
      <c r="N314" s="96"/>
    </row>
    <row r="315" spans="11:14" x14ac:dyDescent="0.25">
      <c r="K315" s="96"/>
      <c r="L315" s="96"/>
      <c r="M315" s="96"/>
      <c r="N315" s="96"/>
    </row>
    <row r="316" spans="11:14" x14ac:dyDescent="0.25">
      <c r="K316" s="96"/>
      <c r="L316" s="96"/>
      <c r="M316" s="96"/>
      <c r="N316" s="96"/>
    </row>
    <row r="317" spans="11:14" x14ac:dyDescent="0.25">
      <c r="K317" s="96"/>
      <c r="L317" s="96"/>
      <c r="M317" s="96"/>
      <c r="N317" s="96"/>
    </row>
    <row r="318" spans="11:14" x14ac:dyDescent="0.25">
      <c r="K318" s="96"/>
      <c r="L318" s="96"/>
      <c r="M318" s="96"/>
      <c r="N318" s="96"/>
    </row>
    <row r="319" spans="11:14" x14ac:dyDescent="0.25">
      <c r="K319" s="96"/>
      <c r="L319" s="96"/>
      <c r="M319" s="96"/>
      <c r="N319" s="96"/>
    </row>
    <row r="320" spans="11:14" x14ac:dyDescent="0.25">
      <c r="K320" s="96"/>
      <c r="L320" s="96"/>
      <c r="M320" s="96"/>
      <c r="N320" s="96"/>
    </row>
    <row r="321" spans="11:14" x14ac:dyDescent="0.25">
      <c r="K321" s="96"/>
      <c r="L321" s="96"/>
      <c r="M321" s="96"/>
      <c r="N321" s="96"/>
    </row>
    <row r="322" spans="11:14" x14ac:dyDescent="0.25">
      <c r="K322" s="96"/>
      <c r="L322" s="96"/>
      <c r="M322" s="96"/>
      <c r="N322" s="96"/>
    </row>
    <row r="323" spans="11:14" x14ac:dyDescent="0.25">
      <c r="K323" s="96"/>
      <c r="L323" s="96"/>
      <c r="M323" s="96"/>
      <c r="N323" s="96"/>
    </row>
    <row r="324" spans="11:14" x14ac:dyDescent="0.25">
      <c r="K324" s="96"/>
      <c r="L324" s="96"/>
      <c r="M324" s="96"/>
      <c r="N324" s="96"/>
    </row>
    <row r="325" spans="11:14" x14ac:dyDescent="0.25">
      <c r="K325" s="96"/>
      <c r="L325" s="96"/>
      <c r="M325" s="96"/>
      <c r="N325" s="96"/>
    </row>
    <row r="326" spans="11:14" x14ac:dyDescent="0.25">
      <c r="K326" s="96"/>
      <c r="L326" s="96"/>
      <c r="M326" s="96"/>
      <c r="N326" s="96"/>
    </row>
    <row r="327" spans="11:14" x14ac:dyDescent="0.25">
      <c r="K327" s="96"/>
      <c r="L327" s="96"/>
      <c r="M327" s="96"/>
      <c r="N327" s="96"/>
    </row>
    <row r="328" spans="11:14" x14ac:dyDescent="0.25">
      <c r="K328" s="96"/>
      <c r="L328" s="96"/>
      <c r="M328" s="96"/>
      <c r="N328" s="96"/>
    </row>
    <row r="329" spans="11:14" x14ac:dyDescent="0.25">
      <c r="K329" s="96"/>
      <c r="L329" s="96"/>
      <c r="M329" s="96"/>
      <c r="N329" s="96"/>
    </row>
    <row r="330" spans="11:14" x14ac:dyDescent="0.25">
      <c r="K330" s="96"/>
      <c r="L330" s="96"/>
      <c r="M330" s="96"/>
      <c r="N330" s="96"/>
    </row>
    <row r="331" spans="11:14" x14ac:dyDescent="0.25">
      <c r="K331" s="96"/>
      <c r="L331" s="96"/>
      <c r="M331" s="96"/>
      <c r="N331" s="96"/>
    </row>
    <row r="332" spans="11:14" x14ac:dyDescent="0.25">
      <c r="K332" s="96"/>
      <c r="L332" s="96"/>
      <c r="M332" s="96"/>
      <c r="N332" s="96"/>
    </row>
    <row r="333" spans="11:14" x14ac:dyDescent="0.25">
      <c r="K333" s="96"/>
      <c r="L333" s="96"/>
      <c r="M333" s="96"/>
      <c r="N333" s="96"/>
    </row>
    <row r="334" spans="11:14" x14ac:dyDescent="0.25">
      <c r="K334" s="96"/>
      <c r="L334" s="96"/>
      <c r="M334" s="96"/>
      <c r="N334" s="96"/>
    </row>
    <row r="335" spans="11:14" x14ac:dyDescent="0.25">
      <c r="K335" s="96"/>
      <c r="L335" s="96"/>
      <c r="M335" s="96"/>
      <c r="N335" s="96"/>
    </row>
    <row r="336" spans="11:14" x14ac:dyDescent="0.25">
      <c r="K336" s="96"/>
      <c r="L336" s="96"/>
      <c r="M336" s="96"/>
      <c r="N336" s="96"/>
    </row>
    <row r="337" spans="11:14" x14ac:dyDescent="0.25">
      <c r="K337" s="96"/>
      <c r="L337" s="96"/>
      <c r="M337" s="96"/>
      <c r="N337" s="96"/>
    </row>
    <row r="338" spans="11:14" x14ac:dyDescent="0.25">
      <c r="K338" s="96"/>
      <c r="L338" s="96"/>
      <c r="M338" s="96"/>
      <c r="N338" s="96"/>
    </row>
    <row r="339" spans="11:14" x14ac:dyDescent="0.25">
      <c r="K339" s="96"/>
      <c r="L339" s="96"/>
      <c r="M339" s="96"/>
      <c r="N339" s="96"/>
    </row>
    <row r="340" spans="11:14" x14ac:dyDescent="0.25">
      <c r="K340" s="96"/>
      <c r="L340" s="96"/>
      <c r="M340" s="96"/>
      <c r="N340" s="96"/>
    </row>
    <row r="341" spans="11:14" x14ac:dyDescent="0.25">
      <c r="K341" s="96"/>
      <c r="L341" s="96"/>
      <c r="M341" s="96"/>
      <c r="N341" s="96"/>
    </row>
    <row r="342" spans="11:14" x14ac:dyDescent="0.25">
      <c r="K342" s="96"/>
      <c r="L342" s="96"/>
      <c r="M342" s="96"/>
      <c r="N342" s="96"/>
    </row>
    <row r="343" spans="11:14" x14ac:dyDescent="0.25">
      <c r="K343" s="96"/>
      <c r="L343" s="96"/>
      <c r="M343" s="96"/>
      <c r="N343" s="96"/>
    </row>
    <row r="344" spans="11:14" x14ac:dyDescent="0.25">
      <c r="K344" s="96"/>
      <c r="L344" s="96"/>
      <c r="M344" s="96"/>
      <c r="N344" s="96"/>
    </row>
    <row r="345" spans="11:14" x14ac:dyDescent="0.25">
      <c r="K345" s="96"/>
      <c r="L345" s="96"/>
      <c r="M345" s="96"/>
      <c r="N345" s="96"/>
    </row>
    <row r="346" spans="11:14" x14ac:dyDescent="0.25">
      <c r="K346" s="96"/>
      <c r="L346" s="96"/>
      <c r="M346" s="96"/>
      <c r="N346" s="96"/>
    </row>
    <row r="347" spans="11:14" x14ac:dyDescent="0.25">
      <c r="K347" s="96"/>
      <c r="L347" s="96"/>
      <c r="M347" s="96"/>
      <c r="N347" s="96"/>
    </row>
    <row r="348" spans="11:14" x14ac:dyDescent="0.25">
      <c r="K348" s="96"/>
      <c r="L348" s="96"/>
      <c r="M348" s="96"/>
      <c r="N348" s="96"/>
    </row>
    <row r="349" spans="11:14" x14ac:dyDescent="0.25">
      <c r="K349" s="96"/>
      <c r="L349" s="96"/>
      <c r="M349" s="96"/>
      <c r="N349" s="96"/>
    </row>
    <row r="350" spans="11:14" x14ac:dyDescent="0.25">
      <c r="K350" s="96"/>
      <c r="L350" s="96"/>
      <c r="M350" s="96"/>
      <c r="N350" s="96"/>
    </row>
    <row r="351" spans="11:14" x14ac:dyDescent="0.25">
      <c r="K351" s="96"/>
      <c r="L351" s="96"/>
      <c r="M351" s="96"/>
      <c r="N351" s="96"/>
    </row>
    <row r="352" spans="11:14" x14ac:dyDescent="0.25">
      <c r="K352" s="96"/>
      <c r="L352" s="96"/>
      <c r="M352" s="96"/>
      <c r="N352" s="96"/>
    </row>
    <row r="353" spans="11:14" x14ac:dyDescent="0.25">
      <c r="K353" s="96"/>
      <c r="L353" s="96"/>
      <c r="M353" s="96"/>
      <c r="N353" s="96"/>
    </row>
    <row r="354" spans="11:14" x14ac:dyDescent="0.25">
      <c r="K354" s="96"/>
      <c r="L354" s="96"/>
      <c r="M354" s="96"/>
      <c r="N354" s="96"/>
    </row>
    <row r="355" spans="11:14" x14ac:dyDescent="0.25">
      <c r="K355" s="96"/>
      <c r="L355" s="96"/>
      <c r="M355" s="96"/>
      <c r="N355" s="96"/>
    </row>
    <row r="356" spans="11:14" x14ac:dyDescent="0.25">
      <c r="K356" s="96"/>
      <c r="L356" s="96"/>
      <c r="M356" s="96"/>
      <c r="N356" s="96"/>
    </row>
    <row r="357" spans="11:14" x14ac:dyDescent="0.25">
      <c r="K357" s="96"/>
      <c r="L357" s="96"/>
      <c r="M357" s="96"/>
      <c r="N357" s="96"/>
    </row>
    <row r="358" spans="11:14" x14ac:dyDescent="0.25">
      <c r="K358" s="96"/>
      <c r="L358" s="96"/>
      <c r="M358" s="96"/>
      <c r="N358" s="96"/>
    </row>
    <row r="359" spans="11:14" x14ac:dyDescent="0.25">
      <c r="K359" s="96"/>
      <c r="L359" s="96"/>
      <c r="M359" s="96"/>
      <c r="N359" s="96"/>
    </row>
    <row r="360" spans="11:14" x14ac:dyDescent="0.25">
      <c r="K360" s="96"/>
      <c r="L360" s="96"/>
      <c r="M360" s="96"/>
      <c r="N360" s="96"/>
    </row>
    <row r="361" spans="11:14" x14ac:dyDescent="0.25">
      <c r="K361" s="96"/>
      <c r="L361" s="96"/>
      <c r="M361" s="96"/>
      <c r="N361" s="96"/>
    </row>
    <row r="362" spans="11:14" x14ac:dyDescent="0.25">
      <c r="K362" s="96"/>
      <c r="L362" s="96"/>
      <c r="M362" s="96"/>
      <c r="N362" s="96"/>
    </row>
    <row r="363" spans="11:14" x14ac:dyDescent="0.25">
      <c r="K363" s="96"/>
      <c r="L363" s="96"/>
      <c r="M363" s="96"/>
      <c r="N363" s="96"/>
    </row>
    <row r="364" spans="11:14" x14ac:dyDescent="0.25">
      <c r="K364" s="96"/>
      <c r="L364" s="96"/>
      <c r="M364" s="96"/>
      <c r="N364" s="96"/>
    </row>
    <row r="365" spans="11:14" x14ac:dyDescent="0.25">
      <c r="K365" s="96"/>
      <c r="L365" s="96"/>
      <c r="M365" s="96"/>
      <c r="N365" s="96"/>
    </row>
    <row r="366" spans="11:14" x14ac:dyDescent="0.25">
      <c r="K366" s="96"/>
      <c r="L366" s="96"/>
      <c r="M366" s="96"/>
      <c r="N366" s="96"/>
    </row>
    <row r="367" spans="11:14" x14ac:dyDescent="0.25">
      <c r="K367" s="96"/>
      <c r="L367" s="96"/>
      <c r="M367" s="96"/>
      <c r="N367" s="96"/>
    </row>
    <row r="368" spans="11:14" x14ac:dyDescent="0.25">
      <c r="K368" s="96"/>
      <c r="L368" s="96"/>
      <c r="M368" s="96"/>
      <c r="N368" s="96"/>
    </row>
    <row r="369" spans="11:14" x14ac:dyDescent="0.25">
      <c r="K369" s="96"/>
      <c r="L369" s="96"/>
      <c r="M369" s="96"/>
      <c r="N369" s="96"/>
    </row>
    <row r="370" spans="11:14" x14ac:dyDescent="0.25">
      <c r="K370" s="96"/>
      <c r="L370" s="96"/>
      <c r="M370" s="96"/>
      <c r="N370" s="96"/>
    </row>
    <row r="371" spans="11:14" x14ac:dyDescent="0.25">
      <c r="K371" s="96"/>
      <c r="L371" s="96"/>
      <c r="M371" s="96"/>
      <c r="N371" s="96"/>
    </row>
    <row r="372" spans="11:14" x14ac:dyDescent="0.25">
      <c r="K372" s="96"/>
      <c r="L372" s="96"/>
      <c r="M372" s="96"/>
      <c r="N372" s="96"/>
    </row>
    <row r="373" spans="11:14" x14ac:dyDescent="0.25">
      <c r="K373" s="96"/>
      <c r="L373" s="96"/>
      <c r="M373" s="96"/>
      <c r="N373" s="96"/>
    </row>
    <row r="374" spans="11:14" x14ac:dyDescent="0.25">
      <c r="K374" s="96"/>
      <c r="L374" s="96"/>
      <c r="M374" s="96"/>
      <c r="N374" s="96"/>
    </row>
    <row r="375" spans="11:14" x14ac:dyDescent="0.25">
      <c r="K375" s="96"/>
      <c r="L375" s="96"/>
      <c r="M375" s="96"/>
      <c r="N375" s="96"/>
    </row>
    <row r="376" spans="11:14" x14ac:dyDescent="0.25">
      <c r="K376" s="96"/>
      <c r="L376" s="96"/>
      <c r="M376" s="96"/>
      <c r="N376" s="96"/>
    </row>
    <row r="377" spans="11:14" x14ac:dyDescent="0.25">
      <c r="K377" s="96"/>
      <c r="L377" s="96"/>
      <c r="M377" s="96"/>
      <c r="N377" s="96"/>
    </row>
    <row r="378" spans="11:14" x14ac:dyDescent="0.25">
      <c r="K378" s="96"/>
      <c r="L378" s="96"/>
      <c r="M378" s="96"/>
      <c r="N378" s="96"/>
    </row>
    <row r="379" spans="11:14" x14ac:dyDescent="0.25">
      <c r="K379" s="96"/>
      <c r="L379" s="96"/>
      <c r="M379" s="96"/>
      <c r="N379" s="96"/>
    </row>
    <row r="380" spans="11:14" x14ac:dyDescent="0.25">
      <c r="K380" s="96"/>
      <c r="L380" s="96"/>
      <c r="M380" s="96"/>
      <c r="N380" s="96"/>
    </row>
    <row r="381" spans="11:14" x14ac:dyDescent="0.25">
      <c r="K381" s="96"/>
      <c r="L381" s="96"/>
      <c r="M381" s="96"/>
      <c r="N381" s="96"/>
    </row>
    <row r="382" spans="11:14" x14ac:dyDescent="0.25">
      <c r="K382" s="96"/>
      <c r="L382" s="96"/>
      <c r="M382" s="96"/>
      <c r="N382" s="96"/>
    </row>
    <row r="383" spans="11:14" x14ac:dyDescent="0.25">
      <c r="K383" s="96"/>
      <c r="L383" s="96"/>
      <c r="M383" s="96"/>
      <c r="N383" s="96"/>
    </row>
    <row r="384" spans="11:14" x14ac:dyDescent="0.25">
      <c r="K384" s="96"/>
      <c r="L384" s="96"/>
      <c r="M384" s="96"/>
      <c r="N384" s="96"/>
    </row>
    <row r="385" spans="11:14" x14ac:dyDescent="0.25">
      <c r="K385" s="96"/>
      <c r="L385" s="96"/>
      <c r="M385" s="96"/>
      <c r="N385" s="96"/>
    </row>
    <row r="386" spans="11:14" x14ac:dyDescent="0.25">
      <c r="K386" s="96"/>
      <c r="L386" s="96"/>
      <c r="M386" s="96"/>
      <c r="N386" s="96"/>
    </row>
    <row r="387" spans="11:14" x14ac:dyDescent="0.25">
      <c r="K387" s="96"/>
      <c r="L387" s="96"/>
      <c r="M387" s="96"/>
      <c r="N387" s="96"/>
    </row>
    <row r="388" spans="11:14" x14ac:dyDescent="0.25">
      <c r="K388" s="96"/>
      <c r="L388" s="96"/>
      <c r="M388" s="96"/>
      <c r="N388" s="96"/>
    </row>
    <row r="389" spans="11:14" x14ac:dyDescent="0.25">
      <c r="K389" s="96"/>
      <c r="L389" s="96"/>
      <c r="M389" s="96"/>
      <c r="N389" s="96"/>
    </row>
    <row r="390" spans="11:14" x14ac:dyDescent="0.25">
      <c r="K390" s="96"/>
      <c r="L390" s="96"/>
      <c r="M390" s="96"/>
      <c r="N390" s="96"/>
    </row>
    <row r="391" spans="11:14" x14ac:dyDescent="0.25">
      <c r="K391" s="96"/>
      <c r="L391" s="96"/>
      <c r="M391" s="96"/>
      <c r="N391" s="96"/>
    </row>
    <row r="392" spans="11:14" x14ac:dyDescent="0.25">
      <c r="K392" s="96"/>
      <c r="L392" s="96"/>
      <c r="M392" s="96"/>
      <c r="N392" s="96"/>
    </row>
    <row r="393" spans="11:14" x14ac:dyDescent="0.25">
      <c r="K393" s="96"/>
      <c r="L393" s="96"/>
      <c r="M393" s="96"/>
      <c r="N393" s="96"/>
    </row>
    <row r="394" spans="11:14" x14ac:dyDescent="0.25">
      <c r="K394" s="96"/>
      <c r="L394" s="96"/>
      <c r="M394" s="96"/>
      <c r="N394" s="96"/>
    </row>
    <row r="395" spans="11:14" x14ac:dyDescent="0.25">
      <c r="K395" s="96"/>
      <c r="L395" s="96"/>
      <c r="M395" s="96"/>
      <c r="N395" s="96"/>
    </row>
    <row r="396" spans="11:14" x14ac:dyDescent="0.25">
      <c r="K396" s="96"/>
      <c r="L396" s="96"/>
      <c r="M396" s="96"/>
      <c r="N396" s="96"/>
    </row>
    <row r="397" spans="11:14" x14ac:dyDescent="0.25">
      <c r="K397" s="96"/>
      <c r="L397" s="96"/>
      <c r="M397" s="96"/>
      <c r="N397" s="96"/>
    </row>
    <row r="398" spans="11:14" x14ac:dyDescent="0.25">
      <c r="K398" s="96"/>
      <c r="L398" s="96"/>
      <c r="M398" s="96"/>
      <c r="N398" s="96"/>
    </row>
    <row r="399" spans="11:14" x14ac:dyDescent="0.25">
      <c r="K399" s="96"/>
      <c r="L399" s="96"/>
      <c r="M399" s="96"/>
      <c r="N399" s="96"/>
    </row>
    <row r="400" spans="11:14" x14ac:dyDescent="0.25">
      <c r="K400" s="96"/>
      <c r="L400" s="96"/>
      <c r="M400" s="96"/>
      <c r="N400" s="96"/>
    </row>
    <row r="401" spans="11:14" x14ac:dyDescent="0.25">
      <c r="K401" s="96"/>
      <c r="L401" s="96"/>
      <c r="M401" s="96"/>
      <c r="N401" s="96"/>
    </row>
    <row r="402" spans="11:14" x14ac:dyDescent="0.25">
      <c r="K402" s="96"/>
      <c r="L402" s="96"/>
      <c r="M402" s="96"/>
      <c r="N402" s="96"/>
    </row>
    <row r="403" spans="11:14" x14ac:dyDescent="0.25">
      <c r="K403" s="96"/>
      <c r="L403" s="96"/>
      <c r="M403" s="96"/>
      <c r="N403" s="96"/>
    </row>
    <row r="404" spans="11:14" x14ac:dyDescent="0.25">
      <c r="K404" s="96"/>
      <c r="L404" s="96"/>
      <c r="M404" s="96"/>
      <c r="N404" s="96"/>
    </row>
    <row r="405" spans="11:14" x14ac:dyDescent="0.25">
      <c r="K405" s="96"/>
      <c r="L405" s="96"/>
      <c r="M405" s="96"/>
      <c r="N405" s="96"/>
    </row>
    <row r="406" spans="11:14" x14ac:dyDescent="0.25">
      <c r="K406" s="96"/>
      <c r="L406" s="96"/>
      <c r="M406" s="96"/>
      <c r="N406" s="96"/>
    </row>
    <row r="407" spans="11:14" x14ac:dyDescent="0.25">
      <c r="K407" s="96"/>
      <c r="L407" s="96"/>
      <c r="M407" s="96"/>
      <c r="N407" s="96"/>
    </row>
    <row r="408" spans="11:14" x14ac:dyDescent="0.25">
      <c r="K408" s="96"/>
      <c r="L408" s="96"/>
      <c r="M408" s="96"/>
      <c r="N408" s="96"/>
    </row>
    <row r="409" spans="11:14" x14ac:dyDescent="0.25">
      <c r="K409" s="96"/>
      <c r="L409" s="96"/>
      <c r="M409" s="96"/>
      <c r="N409" s="96"/>
    </row>
    <row r="410" spans="11:14" x14ac:dyDescent="0.25">
      <c r="K410" s="96"/>
      <c r="L410" s="96"/>
      <c r="M410" s="96"/>
      <c r="N410" s="96"/>
    </row>
    <row r="411" spans="11:14" x14ac:dyDescent="0.25">
      <c r="K411" s="96"/>
      <c r="L411" s="96"/>
      <c r="M411" s="96"/>
      <c r="N411" s="96"/>
    </row>
    <row r="412" spans="11:14" x14ac:dyDescent="0.25">
      <c r="K412" s="96"/>
      <c r="L412" s="96"/>
      <c r="M412" s="96"/>
      <c r="N412" s="96"/>
    </row>
    <row r="413" spans="11:14" x14ac:dyDescent="0.25">
      <c r="K413" s="96"/>
      <c r="L413" s="96"/>
      <c r="M413" s="96"/>
      <c r="N413" s="96"/>
    </row>
    <row r="414" spans="11:14" x14ac:dyDescent="0.25">
      <c r="K414" s="96"/>
      <c r="L414" s="96"/>
      <c r="M414" s="96"/>
      <c r="N414" s="96"/>
    </row>
    <row r="415" spans="11:14" x14ac:dyDescent="0.25">
      <c r="K415" s="96"/>
      <c r="L415" s="96"/>
      <c r="M415" s="96"/>
      <c r="N415" s="96"/>
    </row>
    <row r="416" spans="11:14" x14ac:dyDescent="0.25">
      <c r="K416" s="96"/>
      <c r="L416" s="96"/>
      <c r="M416" s="96"/>
      <c r="N416" s="96"/>
    </row>
    <row r="417" spans="11:14" x14ac:dyDescent="0.25">
      <c r="K417" s="96"/>
      <c r="L417" s="96"/>
      <c r="M417" s="96"/>
      <c r="N417" s="96"/>
    </row>
    <row r="418" spans="11:14" x14ac:dyDescent="0.25">
      <c r="K418" s="96"/>
      <c r="L418" s="96"/>
      <c r="M418" s="96"/>
      <c r="N418" s="96"/>
    </row>
    <row r="419" spans="11:14" x14ac:dyDescent="0.25">
      <c r="K419" s="96"/>
      <c r="L419" s="96"/>
      <c r="M419" s="96"/>
      <c r="N419" s="96"/>
    </row>
    <row r="420" spans="11:14" x14ac:dyDescent="0.25">
      <c r="K420" s="96"/>
      <c r="L420" s="96"/>
      <c r="M420" s="96"/>
      <c r="N420" s="96"/>
    </row>
    <row r="421" spans="11:14" x14ac:dyDescent="0.25">
      <c r="K421" s="96"/>
      <c r="L421" s="96"/>
      <c r="M421" s="96"/>
      <c r="N421" s="96"/>
    </row>
    <row r="422" spans="11:14" x14ac:dyDescent="0.25">
      <c r="K422" s="96"/>
      <c r="L422" s="96"/>
      <c r="M422" s="96"/>
      <c r="N422" s="96"/>
    </row>
    <row r="423" spans="11:14" x14ac:dyDescent="0.25">
      <c r="K423" s="96"/>
      <c r="L423" s="96"/>
      <c r="M423" s="96"/>
      <c r="N423" s="96"/>
    </row>
    <row r="424" spans="11:14" x14ac:dyDescent="0.25">
      <c r="K424" s="96"/>
      <c r="L424" s="96"/>
      <c r="M424" s="96"/>
      <c r="N424" s="96"/>
    </row>
    <row r="425" spans="11:14" x14ac:dyDescent="0.25">
      <c r="K425" s="96"/>
      <c r="L425" s="96"/>
      <c r="M425" s="96"/>
      <c r="N425" s="96"/>
    </row>
    <row r="426" spans="11:14" x14ac:dyDescent="0.25">
      <c r="K426" s="96"/>
      <c r="L426" s="96"/>
      <c r="M426" s="96"/>
      <c r="N426" s="96"/>
    </row>
    <row r="427" spans="11:14" x14ac:dyDescent="0.25">
      <c r="K427" s="96"/>
      <c r="L427" s="96"/>
      <c r="M427" s="96"/>
      <c r="N427" s="96"/>
    </row>
    <row r="428" spans="11:14" x14ac:dyDescent="0.25">
      <c r="K428" s="96"/>
      <c r="L428" s="96"/>
      <c r="M428" s="96"/>
      <c r="N428" s="96"/>
    </row>
    <row r="429" spans="11:14" x14ac:dyDescent="0.25">
      <c r="K429" s="96"/>
      <c r="L429" s="96"/>
      <c r="M429" s="96"/>
      <c r="N429" s="96"/>
    </row>
    <row r="430" spans="11:14" x14ac:dyDescent="0.25">
      <c r="K430" s="96"/>
      <c r="L430" s="96"/>
      <c r="M430" s="96"/>
      <c r="N430" s="96"/>
    </row>
    <row r="431" spans="11:14" x14ac:dyDescent="0.25">
      <c r="K431" s="96"/>
      <c r="L431" s="96"/>
      <c r="M431" s="96"/>
      <c r="N431" s="96"/>
    </row>
    <row r="432" spans="11:14" x14ac:dyDescent="0.25">
      <c r="K432" s="96"/>
      <c r="L432" s="96"/>
      <c r="M432" s="96"/>
      <c r="N432" s="96"/>
    </row>
    <row r="433" spans="11:14" x14ac:dyDescent="0.25">
      <c r="K433" s="96"/>
      <c r="L433" s="96"/>
      <c r="M433" s="96"/>
      <c r="N433" s="96"/>
    </row>
    <row r="434" spans="11:14" x14ac:dyDescent="0.25">
      <c r="K434" s="96"/>
      <c r="L434" s="96"/>
      <c r="M434" s="96"/>
      <c r="N434" s="96"/>
    </row>
    <row r="435" spans="11:14" x14ac:dyDescent="0.25">
      <c r="K435" s="96"/>
      <c r="L435" s="96"/>
      <c r="M435" s="96"/>
      <c r="N435" s="96"/>
    </row>
    <row r="436" spans="11:14" x14ac:dyDescent="0.25">
      <c r="K436" s="96"/>
      <c r="L436" s="96"/>
      <c r="M436" s="96"/>
      <c r="N436" s="96"/>
    </row>
    <row r="437" spans="11:14" x14ac:dyDescent="0.25">
      <c r="K437" s="96"/>
      <c r="L437" s="96"/>
      <c r="M437" s="96"/>
      <c r="N437" s="96"/>
    </row>
    <row r="438" spans="11:14" x14ac:dyDescent="0.25">
      <c r="K438" s="96"/>
      <c r="L438" s="96"/>
      <c r="M438" s="96"/>
      <c r="N438" s="96"/>
    </row>
    <row r="439" spans="11:14" x14ac:dyDescent="0.25">
      <c r="K439" s="96"/>
      <c r="L439" s="96"/>
      <c r="M439" s="96"/>
      <c r="N439" s="96"/>
    </row>
    <row r="440" spans="11:14" x14ac:dyDescent="0.25">
      <c r="K440" s="96"/>
      <c r="L440" s="96"/>
      <c r="M440" s="96"/>
      <c r="N440" s="96"/>
    </row>
    <row r="441" spans="11:14" x14ac:dyDescent="0.25">
      <c r="K441" s="96"/>
      <c r="L441" s="96"/>
      <c r="M441" s="96"/>
      <c r="N441" s="96"/>
    </row>
    <row r="442" spans="11:14" x14ac:dyDescent="0.25">
      <c r="K442" s="96"/>
      <c r="L442" s="96"/>
      <c r="M442" s="96"/>
      <c r="N442" s="96"/>
    </row>
    <row r="443" spans="11:14" x14ac:dyDescent="0.25">
      <c r="K443" s="96"/>
      <c r="L443" s="96"/>
      <c r="M443" s="96"/>
      <c r="N443" s="96"/>
    </row>
    <row r="444" spans="11:14" x14ac:dyDescent="0.25">
      <c r="K444" s="96"/>
      <c r="L444" s="96"/>
      <c r="M444" s="96"/>
      <c r="N444" s="96"/>
    </row>
    <row r="445" spans="11:14" x14ac:dyDescent="0.25">
      <c r="K445" s="96"/>
      <c r="L445" s="96"/>
      <c r="M445" s="96"/>
      <c r="N445" s="96"/>
    </row>
    <row r="446" spans="11:14" x14ac:dyDescent="0.25">
      <c r="K446" s="96"/>
      <c r="L446" s="96"/>
      <c r="M446" s="96"/>
      <c r="N446" s="96"/>
    </row>
    <row r="447" spans="11:14" x14ac:dyDescent="0.25">
      <c r="K447" s="96"/>
      <c r="L447" s="96"/>
      <c r="M447" s="96"/>
      <c r="N447" s="96"/>
    </row>
    <row r="448" spans="11:14" x14ac:dyDescent="0.25">
      <c r="K448" s="96"/>
      <c r="L448" s="96"/>
      <c r="M448" s="96"/>
      <c r="N448" s="96"/>
    </row>
    <row r="449" spans="11:14" x14ac:dyDescent="0.25">
      <c r="K449" s="96"/>
      <c r="L449" s="96"/>
      <c r="M449" s="96"/>
      <c r="N449" s="96"/>
    </row>
    <row r="450" spans="11:14" x14ac:dyDescent="0.25">
      <c r="K450" s="96"/>
      <c r="L450" s="96"/>
      <c r="M450" s="96"/>
      <c r="N450" s="96"/>
    </row>
    <row r="451" spans="11:14" x14ac:dyDescent="0.25">
      <c r="K451" s="96"/>
      <c r="L451" s="96"/>
      <c r="M451" s="96"/>
      <c r="N451" s="96"/>
    </row>
    <row r="452" spans="11:14" x14ac:dyDescent="0.25">
      <c r="K452" s="96"/>
      <c r="L452" s="96"/>
      <c r="M452" s="96"/>
      <c r="N452" s="96"/>
    </row>
    <row r="453" spans="11:14" x14ac:dyDescent="0.25">
      <c r="K453" s="96"/>
      <c r="L453" s="96"/>
      <c r="M453" s="96"/>
      <c r="N453" s="96"/>
    </row>
    <row r="454" spans="11:14" x14ac:dyDescent="0.25">
      <c r="K454" s="96"/>
      <c r="L454" s="96"/>
      <c r="M454" s="96"/>
      <c r="N454" s="96"/>
    </row>
    <row r="455" spans="11:14" x14ac:dyDescent="0.25">
      <c r="K455" s="96"/>
      <c r="L455" s="96"/>
      <c r="M455" s="96"/>
      <c r="N455" s="96"/>
    </row>
    <row r="456" spans="11:14" x14ac:dyDescent="0.25">
      <c r="K456" s="96"/>
      <c r="L456" s="96"/>
      <c r="M456" s="96"/>
      <c r="N456" s="96"/>
    </row>
    <row r="457" spans="11:14" x14ac:dyDescent="0.25">
      <c r="K457" s="96"/>
      <c r="L457" s="96"/>
      <c r="M457" s="96"/>
      <c r="N457" s="96"/>
    </row>
    <row r="458" spans="11:14" x14ac:dyDescent="0.25">
      <c r="K458" s="96"/>
      <c r="L458" s="96"/>
      <c r="M458" s="96"/>
      <c r="N458" s="96"/>
    </row>
    <row r="459" spans="11:14" x14ac:dyDescent="0.25">
      <c r="K459" s="96"/>
      <c r="L459" s="96"/>
      <c r="M459" s="96"/>
      <c r="N459" s="96"/>
    </row>
    <row r="460" spans="11:14" x14ac:dyDescent="0.25">
      <c r="K460" s="96"/>
      <c r="L460" s="96"/>
      <c r="M460" s="96"/>
      <c r="N460" s="96"/>
    </row>
    <row r="461" spans="11:14" x14ac:dyDescent="0.25">
      <c r="K461" s="96"/>
      <c r="L461" s="96"/>
      <c r="M461" s="96"/>
      <c r="N461" s="96"/>
    </row>
    <row r="462" spans="11:14" x14ac:dyDescent="0.25">
      <c r="K462" s="96"/>
      <c r="L462" s="96"/>
      <c r="M462" s="96"/>
      <c r="N462" s="96"/>
    </row>
    <row r="463" spans="11:14" x14ac:dyDescent="0.25">
      <c r="K463" s="96"/>
      <c r="L463" s="96"/>
      <c r="M463" s="96"/>
      <c r="N463" s="96"/>
    </row>
    <row r="464" spans="11:14" x14ac:dyDescent="0.25">
      <c r="K464" s="96"/>
      <c r="L464" s="96"/>
      <c r="M464" s="96"/>
      <c r="N464" s="96"/>
    </row>
    <row r="465" spans="11:14" x14ac:dyDescent="0.25">
      <c r="K465" s="96"/>
      <c r="L465" s="96"/>
      <c r="M465" s="96"/>
      <c r="N465" s="96"/>
    </row>
    <row r="466" spans="11:14" x14ac:dyDescent="0.25">
      <c r="K466" s="96"/>
      <c r="L466" s="96"/>
      <c r="M466" s="96"/>
      <c r="N466" s="96"/>
    </row>
    <row r="467" spans="11:14" x14ac:dyDescent="0.25">
      <c r="K467" s="96"/>
      <c r="L467" s="96"/>
      <c r="M467" s="96"/>
      <c r="N467" s="96"/>
    </row>
    <row r="468" spans="11:14" x14ac:dyDescent="0.25">
      <c r="K468" s="96"/>
      <c r="L468" s="96"/>
      <c r="M468" s="96"/>
      <c r="N468" s="96"/>
    </row>
    <row r="469" spans="11:14" x14ac:dyDescent="0.25">
      <c r="K469" s="96"/>
      <c r="L469" s="96"/>
      <c r="M469" s="96"/>
      <c r="N469" s="96"/>
    </row>
    <row r="470" spans="11:14" x14ac:dyDescent="0.25">
      <c r="K470" s="96"/>
      <c r="L470" s="96"/>
      <c r="M470" s="96"/>
      <c r="N470" s="96"/>
    </row>
    <row r="471" spans="11:14" x14ac:dyDescent="0.25">
      <c r="K471" s="96"/>
      <c r="L471" s="96"/>
      <c r="M471" s="96"/>
      <c r="N471" s="96"/>
    </row>
    <row r="472" spans="11:14" x14ac:dyDescent="0.25">
      <c r="K472" s="96"/>
      <c r="L472" s="96"/>
      <c r="M472" s="96"/>
      <c r="N472" s="96"/>
    </row>
    <row r="473" spans="11:14" x14ac:dyDescent="0.25">
      <c r="K473" s="96"/>
      <c r="L473" s="96"/>
      <c r="M473" s="96"/>
      <c r="N473" s="96"/>
    </row>
    <row r="474" spans="11:14" x14ac:dyDescent="0.25">
      <c r="K474" s="96"/>
      <c r="L474" s="96"/>
      <c r="M474" s="96"/>
      <c r="N474" s="96"/>
    </row>
    <row r="475" spans="11:14" x14ac:dyDescent="0.25">
      <c r="K475" s="96"/>
      <c r="L475" s="96"/>
      <c r="M475" s="96"/>
      <c r="N475" s="96"/>
    </row>
    <row r="476" spans="11:14" x14ac:dyDescent="0.25">
      <c r="K476" s="96"/>
      <c r="L476" s="96"/>
      <c r="M476" s="96"/>
      <c r="N476" s="96"/>
    </row>
    <row r="477" spans="11:14" x14ac:dyDescent="0.25">
      <c r="K477" s="96"/>
      <c r="L477" s="96"/>
      <c r="M477" s="96"/>
      <c r="N477" s="96"/>
    </row>
    <row r="478" spans="11:14" x14ac:dyDescent="0.25">
      <c r="K478" s="96"/>
      <c r="L478" s="96"/>
      <c r="M478" s="96"/>
      <c r="N478" s="96"/>
    </row>
    <row r="479" spans="11:14" x14ac:dyDescent="0.25">
      <c r="K479" s="96"/>
      <c r="L479" s="96"/>
      <c r="M479" s="96"/>
      <c r="N479" s="96"/>
    </row>
    <row r="480" spans="11:14" x14ac:dyDescent="0.25">
      <c r="K480" s="96"/>
      <c r="L480" s="96"/>
      <c r="M480" s="96"/>
      <c r="N480" s="96"/>
    </row>
    <row r="481" spans="11:14" x14ac:dyDescent="0.25">
      <c r="K481" s="96"/>
      <c r="L481" s="96"/>
      <c r="M481" s="96"/>
      <c r="N481" s="96"/>
    </row>
    <row r="482" spans="11:14" x14ac:dyDescent="0.25">
      <c r="K482" s="96"/>
      <c r="L482" s="96"/>
      <c r="M482" s="96"/>
      <c r="N482" s="96"/>
    </row>
    <row r="483" spans="11:14" x14ac:dyDescent="0.25">
      <c r="K483" s="96"/>
      <c r="L483" s="96"/>
      <c r="M483" s="96"/>
      <c r="N483" s="96"/>
    </row>
    <row r="484" spans="11:14" x14ac:dyDescent="0.25">
      <c r="K484" s="96"/>
      <c r="L484" s="96"/>
      <c r="M484" s="96"/>
      <c r="N484" s="96"/>
    </row>
    <row r="485" spans="11:14" x14ac:dyDescent="0.25">
      <c r="K485" s="96"/>
      <c r="L485" s="96"/>
      <c r="M485" s="96"/>
      <c r="N485" s="96"/>
    </row>
    <row r="486" spans="11:14" x14ac:dyDescent="0.25">
      <c r="K486" s="96"/>
      <c r="L486" s="96"/>
      <c r="M486" s="96"/>
      <c r="N486" s="96"/>
    </row>
    <row r="487" spans="11:14" x14ac:dyDescent="0.25">
      <c r="K487" s="96"/>
      <c r="L487" s="96"/>
      <c r="M487" s="96"/>
      <c r="N487" s="96"/>
    </row>
    <row r="488" spans="11:14" x14ac:dyDescent="0.25">
      <c r="K488" s="96"/>
      <c r="L488" s="96"/>
      <c r="M488" s="96"/>
      <c r="N488" s="96"/>
    </row>
    <row r="489" spans="11:14" x14ac:dyDescent="0.25">
      <c r="K489" s="96"/>
      <c r="L489" s="96"/>
      <c r="M489" s="96"/>
      <c r="N489" s="96"/>
    </row>
    <row r="490" spans="11:14" x14ac:dyDescent="0.25">
      <c r="K490" s="96"/>
      <c r="L490" s="96"/>
      <c r="M490" s="96"/>
      <c r="N490" s="96"/>
    </row>
    <row r="491" spans="11:14" x14ac:dyDescent="0.25">
      <c r="K491" s="96"/>
      <c r="L491" s="96"/>
      <c r="M491" s="96"/>
      <c r="N491" s="96"/>
    </row>
    <row r="492" spans="11:14" x14ac:dyDescent="0.25">
      <c r="K492" s="96"/>
      <c r="L492" s="96"/>
      <c r="M492" s="96"/>
      <c r="N492" s="96"/>
    </row>
    <row r="493" spans="11:14" x14ac:dyDescent="0.25">
      <c r="K493" s="96"/>
      <c r="L493" s="96"/>
      <c r="M493" s="96"/>
      <c r="N493" s="96"/>
    </row>
    <row r="494" spans="11:14" x14ac:dyDescent="0.25">
      <c r="K494" s="96"/>
      <c r="L494" s="96"/>
      <c r="M494" s="96"/>
      <c r="N494" s="96"/>
    </row>
    <row r="495" spans="11:14" x14ac:dyDescent="0.25">
      <c r="K495" s="96"/>
      <c r="L495" s="96"/>
      <c r="M495" s="96"/>
      <c r="N495" s="96"/>
    </row>
    <row r="496" spans="11:14" x14ac:dyDescent="0.25">
      <c r="K496" s="96"/>
      <c r="L496" s="96"/>
      <c r="M496" s="96"/>
      <c r="N496" s="96"/>
    </row>
    <row r="497" spans="11:14" x14ac:dyDescent="0.25">
      <c r="K497" s="96"/>
      <c r="L497" s="96"/>
      <c r="M497" s="96"/>
      <c r="N497" s="96"/>
    </row>
    <row r="498" spans="11:14" x14ac:dyDescent="0.25">
      <c r="K498" s="96"/>
      <c r="L498" s="96"/>
      <c r="M498" s="96"/>
      <c r="N498" s="96"/>
    </row>
    <row r="499" spans="11:14" x14ac:dyDescent="0.25">
      <c r="K499" s="96"/>
      <c r="L499" s="96"/>
      <c r="M499" s="96"/>
      <c r="N499" s="96"/>
    </row>
    <row r="500" spans="11:14" x14ac:dyDescent="0.25">
      <c r="K500" s="96"/>
      <c r="L500" s="96"/>
      <c r="M500" s="96"/>
      <c r="N500" s="96"/>
    </row>
    <row r="501" spans="11:14" x14ac:dyDescent="0.25">
      <c r="K501" s="96"/>
      <c r="L501" s="96"/>
      <c r="M501" s="96"/>
      <c r="N501" s="96"/>
    </row>
    <row r="502" spans="11:14" x14ac:dyDescent="0.25">
      <c r="K502" s="96"/>
      <c r="L502" s="96"/>
      <c r="M502" s="96"/>
      <c r="N502" s="96"/>
    </row>
    <row r="503" spans="11:14" x14ac:dyDescent="0.25">
      <c r="K503" s="96"/>
      <c r="L503" s="96"/>
      <c r="M503" s="96"/>
      <c r="N503" s="96"/>
    </row>
    <row r="504" spans="11:14" x14ac:dyDescent="0.25">
      <c r="K504" s="96"/>
      <c r="L504" s="96"/>
      <c r="M504" s="96"/>
      <c r="N504" s="96"/>
    </row>
    <row r="505" spans="11:14" x14ac:dyDescent="0.25">
      <c r="K505" s="96"/>
      <c r="L505" s="96"/>
      <c r="M505" s="96"/>
      <c r="N505" s="96"/>
    </row>
    <row r="506" spans="11:14" x14ac:dyDescent="0.25">
      <c r="K506" s="96"/>
      <c r="L506" s="96"/>
      <c r="M506" s="96"/>
      <c r="N506" s="96"/>
    </row>
    <row r="507" spans="11:14" x14ac:dyDescent="0.25">
      <c r="K507" s="96"/>
      <c r="L507" s="96"/>
      <c r="M507" s="96"/>
      <c r="N507" s="96"/>
    </row>
    <row r="508" spans="11:14" x14ac:dyDescent="0.25">
      <c r="K508" s="96"/>
      <c r="L508" s="96"/>
      <c r="M508" s="96"/>
      <c r="N508" s="96"/>
    </row>
    <row r="509" spans="11:14" x14ac:dyDescent="0.25">
      <c r="K509" s="96"/>
      <c r="L509" s="96"/>
      <c r="M509" s="96"/>
      <c r="N509" s="96"/>
    </row>
    <row r="510" spans="11:14" x14ac:dyDescent="0.25">
      <c r="K510" s="96"/>
      <c r="L510" s="96"/>
      <c r="M510" s="96"/>
      <c r="N510" s="96"/>
    </row>
    <row r="511" spans="11:14" x14ac:dyDescent="0.25">
      <c r="K511" s="96"/>
      <c r="L511" s="96"/>
      <c r="M511" s="96"/>
      <c r="N511" s="96"/>
    </row>
    <row r="512" spans="11:14" x14ac:dyDescent="0.25">
      <c r="K512" s="96"/>
      <c r="L512" s="96"/>
      <c r="M512" s="96"/>
      <c r="N512" s="96"/>
    </row>
    <row r="513" spans="11:14" x14ac:dyDescent="0.25">
      <c r="K513" s="96"/>
      <c r="L513" s="96"/>
      <c r="M513" s="96"/>
      <c r="N513" s="96"/>
    </row>
    <row r="514" spans="11:14" x14ac:dyDescent="0.25">
      <c r="K514" s="96"/>
      <c r="L514" s="96"/>
      <c r="M514" s="96"/>
      <c r="N514" s="96"/>
    </row>
    <row r="515" spans="11:14" x14ac:dyDescent="0.25">
      <c r="K515" s="96"/>
      <c r="L515" s="96"/>
      <c r="M515" s="96"/>
      <c r="N515" s="96"/>
    </row>
    <row r="516" spans="11:14" x14ac:dyDescent="0.25">
      <c r="K516" s="96"/>
      <c r="L516" s="96"/>
      <c r="M516" s="96"/>
      <c r="N516" s="96"/>
    </row>
    <row r="517" spans="11:14" x14ac:dyDescent="0.25">
      <c r="K517" s="96"/>
      <c r="L517" s="96"/>
      <c r="M517" s="96"/>
      <c r="N517" s="96"/>
    </row>
    <row r="518" spans="11:14" x14ac:dyDescent="0.25">
      <c r="K518" s="96"/>
      <c r="L518" s="96"/>
      <c r="M518" s="96"/>
      <c r="N518" s="96"/>
    </row>
    <row r="519" spans="11:14" x14ac:dyDescent="0.25">
      <c r="K519" s="96"/>
      <c r="L519" s="96"/>
      <c r="M519" s="96"/>
      <c r="N519" s="96"/>
    </row>
    <row r="520" spans="11:14" x14ac:dyDescent="0.25">
      <c r="K520" s="96"/>
      <c r="L520" s="96"/>
      <c r="M520" s="96"/>
      <c r="N520" s="96"/>
    </row>
    <row r="521" spans="11:14" x14ac:dyDescent="0.25">
      <c r="K521" s="96"/>
      <c r="L521" s="96"/>
      <c r="M521" s="96"/>
      <c r="N521" s="96"/>
    </row>
    <row r="522" spans="11:14" x14ac:dyDescent="0.25">
      <c r="K522" s="96"/>
      <c r="L522" s="96"/>
      <c r="M522" s="96"/>
      <c r="N522" s="96"/>
    </row>
    <row r="523" spans="11:14" x14ac:dyDescent="0.25">
      <c r="K523" s="96"/>
      <c r="L523" s="96"/>
      <c r="M523" s="96"/>
      <c r="N523" s="96"/>
    </row>
    <row r="524" spans="11:14" x14ac:dyDescent="0.25">
      <c r="K524" s="96"/>
      <c r="L524" s="96"/>
      <c r="M524" s="96"/>
      <c r="N524" s="96"/>
    </row>
  </sheetData>
  <mergeCells count="32">
    <mergeCell ref="O2:Q2"/>
    <mergeCell ref="P3:Q3"/>
    <mergeCell ref="P4:Q4"/>
    <mergeCell ref="C7:L7"/>
    <mergeCell ref="A9:A12"/>
    <mergeCell ref="B9:B12"/>
    <mergeCell ref="C9:C12"/>
    <mergeCell ref="D9:D12"/>
    <mergeCell ref="E9:Q10"/>
    <mergeCell ref="E11:E12"/>
    <mergeCell ref="F11:Q11"/>
    <mergeCell ref="A14:A18"/>
    <mergeCell ref="B14:B18"/>
    <mergeCell ref="C14:C18"/>
    <mergeCell ref="C24:C28"/>
    <mergeCell ref="A29:A33"/>
    <mergeCell ref="B29:B33"/>
    <mergeCell ref="A56:C60"/>
    <mergeCell ref="A61:C65"/>
    <mergeCell ref="A66:C70"/>
    <mergeCell ref="C29:C33"/>
    <mergeCell ref="B19:B23"/>
    <mergeCell ref="B24:B28"/>
    <mergeCell ref="A19:A23"/>
    <mergeCell ref="A24:A28"/>
    <mergeCell ref="C19:C23"/>
    <mergeCell ref="A34:C38"/>
    <mergeCell ref="A39:C43"/>
    <mergeCell ref="A44:C48"/>
    <mergeCell ref="A49:C49"/>
    <mergeCell ref="A50:C54"/>
    <mergeCell ref="A55:C55"/>
  </mergeCells>
  <pageMargins left="3.937007874015748E-2" right="3.937007874015748E-2" top="1.1811023622047245" bottom="0.78740157480314965" header="0.31496062992125984" footer="0.31496062992125984"/>
  <pageSetup paperSize="9" scale="55" firstPageNumber="4" fitToHeight="5" orientation="landscape" useFirstPageNumber="1" verticalDpi="18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view="pageBreakPreview" zoomScale="80" zoomScaleSheetLayoutView="80" workbookViewId="0">
      <selection activeCell="B21" sqref="B21:B23"/>
    </sheetView>
  </sheetViews>
  <sheetFormatPr defaultRowHeight="15" x14ac:dyDescent="0.25"/>
  <cols>
    <col min="1" max="1" width="21.5703125" style="2" customWidth="1"/>
    <col min="2" max="2" width="28.5703125" style="2" customWidth="1"/>
    <col min="3" max="3" width="67.5703125" style="2" customWidth="1"/>
    <col min="4" max="4" width="161.5703125" style="2" customWidth="1"/>
    <col min="5" max="16384" width="9.140625" style="2"/>
  </cols>
  <sheetData>
    <row r="1" spans="1:4" x14ac:dyDescent="0.25">
      <c r="D1" s="8" t="s">
        <v>86</v>
      </c>
    </row>
    <row r="3" spans="1:4" ht="15.75" x14ac:dyDescent="0.25">
      <c r="A3" s="299" t="s">
        <v>29</v>
      </c>
      <c r="B3" s="299"/>
      <c r="C3" s="299"/>
      <c r="D3" s="299"/>
    </row>
    <row r="4" spans="1:4" ht="15.75" x14ac:dyDescent="0.25">
      <c r="A4" s="27"/>
      <c r="B4" s="27"/>
      <c r="C4" s="27"/>
      <c r="D4" s="27"/>
    </row>
    <row r="5" spans="1:4" ht="63" x14ac:dyDescent="0.25">
      <c r="A5" s="22" t="s">
        <v>30</v>
      </c>
      <c r="B5" s="22" t="s">
        <v>31</v>
      </c>
      <c r="C5" s="22" t="s">
        <v>81</v>
      </c>
      <c r="D5" s="22" t="s">
        <v>32</v>
      </c>
    </row>
    <row r="6" spans="1:4" ht="15.75" x14ac:dyDescent="0.25">
      <c r="A6" s="28">
        <v>1</v>
      </c>
      <c r="B6" s="28">
        <v>2</v>
      </c>
      <c r="C6" s="28">
        <v>3</v>
      </c>
      <c r="D6" s="28">
        <v>4</v>
      </c>
    </row>
    <row r="7" spans="1:4" s="9" customFormat="1" ht="18" customHeight="1" x14ac:dyDescent="0.25">
      <c r="A7" s="298" t="s">
        <v>139</v>
      </c>
      <c r="B7" s="298"/>
      <c r="C7" s="298"/>
      <c r="D7" s="298"/>
    </row>
    <row r="8" spans="1:4" s="9" customFormat="1" ht="15.75" x14ac:dyDescent="0.25">
      <c r="A8" s="297" t="s">
        <v>140</v>
      </c>
      <c r="B8" s="297"/>
      <c r="C8" s="297"/>
      <c r="D8" s="297"/>
    </row>
    <row r="9" spans="1:4" s="9" customFormat="1" ht="15.75" x14ac:dyDescent="0.25">
      <c r="A9" s="297" t="s">
        <v>141</v>
      </c>
      <c r="B9" s="297"/>
      <c r="C9" s="297"/>
      <c r="D9" s="297"/>
    </row>
    <row r="10" spans="1:4" s="9" customFormat="1" ht="75.75" customHeight="1" x14ac:dyDescent="0.25">
      <c r="A10" s="88" t="s">
        <v>110</v>
      </c>
      <c r="B10" s="89" t="s">
        <v>142</v>
      </c>
      <c r="C10" s="90" t="s">
        <v>156</v>
      </c>
      <c r="D10" s="31" t="s">
        <v>155</v>
      </c>
    </row>
    <row r="11" spans="1:4" ht="26.25" customHeight="1" x14ac:dyDescent="0.25">
      <c r="A11" s="298" t="s">
        <v>139</v>
      </c>
      <c r="B11" s="298"/>
      <c r="C11" s="298"/>
      <c r="D11" s="298"/>
    </row>
    <row r="12" spans="1:4" ht="15" customHeight="1" x14ac:dyDescent="0.25">
      <c r="A12" s="296" t="s">
        <v>145</v>
      </c>
      <c r="B12" s="296"/>
      <c r="C12" s="296"/>
      <c r="D12" s="296"/>
    </row>
    <row r="13" spans="1:4" ht="15" customHeight="1" x14ac:dyDescent="0.25">
      <c r="A13" s="297" t="s">
        <v>143</v>
      </c>
      <c r="B13" s="297"/>
      <c r="C13" s="297"/>
      <c r="D13" s="297"/>
    </row>
    <row r="14" spans="1:4" ht="15" customHeight="1" x14ac:dyDescent="0.25">
      <c r="A14" s="303" t="s">
        <v>107</v>
      </c>
      <c r="B14" s="300" t="s">
        <v>144</v>
      </c>
      <c r="C14" s="306" t="s">
        <v>157</v>
      </c>
      <c r="D14" s="84" t="s">
        <v>151</v>
      </c>
    </row>
    <row r="15" spans="1:4" ht="33" customHeight="1" x14ac:dyDescent="0.25">
      <c r="A15" s="304"/>
      <c r="B15" s="301"/>
      <c r="C15" s="307"/>
      <c r="D15" s="85" t="s">
        <v>149</v>
      </c>
    </row>
    <row r="16" spans="1:4" ht="36" customHeight="1" x14ac:dyDescent="0.25">
      <c r="A16" s="304"/>
      <c r="B16" s="301"/>
      <c r="C16" s="307"/>
      <c r="D16" s="86" t="s">
        <v>152</v>
      </c>
    </row>
    <row r="17" spans="1:4" ht="93.75" customHeight="1" x14ac:dyDescent="0.25">
      <c r="A17" s="305"/>
      <c r="B17" s="302"/>
      <c r="C17" s="308"/>
      <c r="D17" s="83" t="s">
        <v>153</v>
      </c>
    </row>
    <row r="18" spans="1:4" ht="21.75" customHeight="1" x14ac:dyDescent="0.25">
      <c r="A18" s="298" t="s">
        <v>139</v>
      </c>
      <c r="B18" s="298"/>
      <c r="C18" s="298"/>
      <c r="D18" s="298"/>
    </row>
    <row r="19" spans="1:4" ht="19.5" customHeight="1" x14ac:dyDescent="0.25">
      <c r="A19" s="296" t="s">
        <v>146</v>
      </c>
      <c r="B19" s="296"/>
      <c r="C19" s="296"/>
      <c r="D19" s="296"/>
    </row>
    <row r="20" spans="1:4" ht="15" customHeight="1" x14ac:dyDescent="0.25">
      <c r="A20" s="297" t="s">
        <v>147</v>
      </c>
      <c r="B20" s="297"/>
      <c r="C20" s="297"/>
      <c r="D20" s="297"/>
    </row>
    <row r="21" spans="1:4" ht="37.5" customHeight="1" x14ac:dyDescent="0.25">
      <c r="A21" s="312" t="s">
        <v>108</v>
      </c>
      <c r="B21" s="300" t="s">
        <v>148</v>
      </c>
      <c r="C21" s="309" t="s">
        <v>158</v>
      </c>
      <c r="D21" s="87" t="s">
        <v>150</v>
      </c>
    </row>
    <row r="22" spans="1:4" ht="40.5" customHeight="1" x14ac:dyDescent="0.25">
      <c r="A22" s="312"/>
      <c r="B22" s="301"/>
      <c r="C22" s="310"/>
      <c r="D22" s="87" t="s">
        <v>149</v>
      </c>
    </row>
    <row r="23" spans="1:4" ht="33" customHeight="1" x14ac:dyDescent="0.25">
      <c r="A23" s="312"/>
      <c r="B23" s="301"/>
      <c r="C23" s="311"/>
      <c r="D23" s="83" t="s">
        <v>154</v>
      </c>
    </row>
    <row r="24" spans="1:4" ht="15" customHeight="1" x14ac:dyDescent="0.25"/>
    <row r="25" spans="1:4" ht="15" customHeight="1" x14ac:dyDescent="0.25"/>
    <row r="26" spans="1:4" ht="15" customHeight="1" x14ac:dyDescent="0.25"/>
    <row r="27" spans="1:4" ht="15" customHeight="1" x14ac:dyDescent="0.25"/>
    <row r="28" spans="1:4" ht="15" customHeight="1" x14ac:dyDescent="0.25"/>
    <row r="29" spans="1:4" ht="15" customHeight="1" x14ac:dyDescent="0.25"/>
    <row r="30" spans="1:4" ht="15" customHeight="1" x14ac:dyDescent="0.25"/>
    <row r="31" spans="1:4" ht="15" customHeight="1" x14ac:dyDescent="0.25"/>
    <row r="32" spans="1:4" ht="15" customHeight="1" x14ac:dyDescent="0.25"/>
    <row r="33" ht="15" customHeight="1" x14ac:dyDescent="0.25"/>
    <row r="34" ht="15" customHeight="1" x14ac:dyDescent="0.25"/>
  </sheetData>
  <mergeCells count="16">
    <mergeCell ref="B21:B23"/>
    <mergeCell ref="C14:C17"/>
    <mergeCell ref="C21:C23"/>
    <mergeCell ref="A20:D20"/>
    <mergeCell ref="A21:A23"/>
    <mergeCell ref="A12:D12"/>
    <mergeCell ref="A13:D13"/>
    <mergeCell ref="A18:D18"/>
    <mergeCell ref="A19:D19"/>
    <mergeCell ref="A3:D3"/>
    <mergeCell ref="A7:D7"/>
    <mergeCell ref="A8:D8"/>
    <mergeCell ref="A9:D9"/>
    <mergeCell ref="A11:D11"/>
    <mergeCell ref="B14:B17"/>
    <mergeCell ref="A14:A17"/>
  </mergeCells>
  <pageMargins left="0.39370078740157483" right="0.39370078740157483" top="1.1811023622047245" bottom="0.78740157480314965" header="0.31496062992125984" footer="0.31496062992125984"/>
  <pageSetup paperSize="9" scale="49" firstPageNumber="11" fitToHeight="3" orientation="landscape" useFirstPageNumber="1" horizontalDpi="180" verticalDpi="180" r:id="rId1"/>
  <headerFooter>
    <oddHeader>&amp;L
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view="pageBreakPreview" zoomScaleSheetLayoutView="100" workbookViewId="0">
      <selection activeCell="A8" sqref="A8:XFD9"/>
    </sheetView>
  </sheetViews>
  <sheetFormatPr defaultRowHeight="15" x14ac:dyDescent="0.25"/>
  <cols>
    <col min="1" max="3" width="9.140625" style="2"/>
    <col min="4" max="4" width="13.140625" style="2" customWidth="1"/>
    <col min="5" max="5" width="15.42578125" style="2" customWidth="1"/>
    <col min="6" max="21" width="9.140625" style="2"/>
    <col min="22" max="22" width="10" style="2" customWidth="1"/>
    <col min="23" max="16384" width="9.140625" style="2"/>
  </cols>
  <sheetData>
    <row r="1" spans="1:23" x14ac:dyDescent="0.25">
      <c r="V1" s="321" t="s">
        <v>45</v>
      </c>
      <c r="W1" s="321"/>
    </row>
    <row r="2" spans="1:23" ht="81.75" customHeight="1" x14ac:dyDescent="0.25">
      <c r="A2" s="320" t="s">
        <v>44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</row>
    <row r="3" spans="1:23" ht="43.5" customHeight="1" x14ac:dyDescent="0.25">
      <c r="A3" s="316" t="s">
        <v>10</v>
      </c>
      <c r="B3" s="318" t="s">
        <v>34</v>
      </c>
      <c r="C3" s="316" t="s">
        <v>35</v>
      </c>
      <c r="D3" s="318" t="s">
        <v>36</v>
      </c>
      <c r="E3" s="318" t="s">
        <v>37</v>
      </c>
      <c r="F3" s="318" t="s">
        <v>38</v>
      </c>
      <c r="G3" s="322" t="s">
        <v>39</v>
      </c>
      <c r="H3" s="323"/>
      <c r="I3" s="323"/>
      <c r="J3" s="323"/>
      <c r="K3" s="324"/>
      <c r="L3" s="322" t="s">
        <v>39</v>
      </c>
      <c r="M3" s="323"/>
      <c r="N3" s="323"/>
      <c r="O3" s="323"/>
      <c r="P3" s="324"/>
      <c r="Q3" s="322" t="s">
        <v>39</v>
      </c>
      <c r="R3" s="323"/>
      <c r="S3" s="323"/>
      <c r="T3" s="323"/>
      <c r="U3" s="324"/>
      <c r="V3" s="318" t="s">
        <v>42</v>
      </c>
      <c r="W3" s="318" t="s">
        <v>43</v>
      </c>
    </row>
    <row r="4" spans="1:23" ht="72.75" customHeight="1" x14ac:dyDescent="0.25">
      <c r="A4" s="317"/>
      <c r="B4" s="319"/>
      <c r="C4" s="317"/>
      <c r="D4" s="319"/>
      <c r="E4" s="319"/>
      <c r="F4" s="319"/>
      <c r="G4" s="6" t="s">
        <v>40</v>
      </c>
      <c r="H4" s="5" t="s">
        <v>18</v>
      </c>
      <c r="I4" s="5" t="s">
        <v>19</v>
      </c>
      <c r="J4" s="5" t="s">
        <v>20</v>
      </c>
      <c r="K4" s="5" t="s">
        <v>41</v>
      </c>
      <c r="L4" s="6" t="s">
        <v>40</v>
      </c>
      <c r="M4" s="5" t="s">
        <v>18</v>
      </c>
      <c r="N4" s="5" t="s">
        <v>19</v>
      </c>
      <c r="O4" s="5" t="s">
        <v>20</v>
      </c>
      <c r="P4" s="5" t="s">
        <v>41</v>
      </c>
      <c r="Q4" s="6" t="s">
        <v>40</v>
      </c>
      <c r="R4" s="5" t="s">
        <v>18</v>
      </c>
      <c r="S4" s="5" t="s">
        <v>19</v>
      </c>
      <c r="T4" s="5" t="s">
        <v>20</v>
      </c>
      <c r="U4" s="5" t="s">
        <v>41</v>
      </c>
      <c r="V4" s="319"/>
      <c r="W4" s="319"/>
    </row>
    <row r="5" spans="1:23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  <c r="O5" s="30">
        <v>15</v>
      </c>
      <c r="P5" s="30">
        <v>16</v>
      </c>
      <c r="Q5" s="30">
        <v>17</v>
      </c>
      <c r="R5" s="30">
        <v>18</v>
      </c>
      <c r="S5" s="30">
        <v>19</v>
      </c>
      <c r="T5" s="30">
        <v>20</v>
      </c>
      <c r="U5" s="30">
        <v>21</v>
      </c>
      <c r="V5" s="30">
        <v>22</v>
      </c>
      <c r="W5" s="30">
        <v>23</v>
      </c>
    </row>
    <row r="6" spans="1:23" x14ac:dyDescent="0.25">
      <c r="A6" s="313" t="s">
        <v>33</v>
      </c>
      <c r="B6" s="314"/>
      <c r="C6" s="314"/>
      <c r="D6" s="314"/>
      <c r="E6" s="31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" t="s">
        <v>82</v>
      </c>
      <c r="W6" s="4" t="s">
        <v>82</v>
      </c>
    </row>
    <row r="7" spans="1:23" x14ac:dyDescent="0.25">
      <c r="A7" s="30">
        <v>1</v>
      </c>
      <c r="B7" s="4" t="s">
        <v>82</v>
      </c>
      <c r="C7" s="4" t="s">
        <v>82</v>
      </c>
      <c r="D7" s="4" t="s">
        <v>82</v>
      </c>
      <c r="E7" s="4" t="s">
        <v>82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4" t="s">
        <v>82</v>
      </c>
      <c r="W7" s="4" t="s">
        <v>82</v>
      </c>
    </row>
  </sheetData>
  <mergeCells count="14">
    <mergeCell ref="A2:W2"/>
    <mergeCell ref="V1:W1"/>
    <mergeCell ref="F3:F4"/>
    <mergeCell ref="G3:K3"/>
    <mergeCell ref="L3:P3"/>
    <mergeCell ref="Q3:U3"/>
    <mergeCell ref="V3:V4"/>
    <mergeCell ref="W3:W4"/>
    <mergeCell ref="A6:E6"/>
    <mergeCell ref="A3:A4"/>
    <mergeCell ref="B3:B4"/>
    <mergeCell ref="C3:C4"/>
    <mergeCell ref="D3:D4"/>
    <mergeCell ref="E3:E4"/>
  </mergeCells>
  <pageMargins left="0.39370078740157483" right="0.39370078740157483" top="1.1811023622047245" bottom="0.78740157480314965" header="0.31496062992125984" footer="0.31496062992125984"/>
  <pageSetup paperSize="9" scale="62" firstPageNumber="12" orientation="landscape" useFirstPageNumber="1" r:id="rId1"/>
  <headerFooter>
    <oddHeader>&amp;L
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view="pageBreakPreview" zoomScaleSheetLayoutView="100" workbookViewId="0">
      <selection activeCell="B9" sqref="B9"/>
    </sheetView>
  </sheetViews>
  <sheetFormatPr defaultRowHeight="15" x14ac:dyDescent="0.25"/>
  <cols>
    <col min="1" max="1" width="10" style="2" customWidth="1"/>
    <col min="2" max="6" width="20.5703125" style="2" customWidth="1"/>
    <col min="7" max="16384" width="9.140625" style="2"/>
  </cols>
  <sheetData>
    <row r="1" spans="1:6" x14ac:dyDescent="0.25">
      <c r="F1" s="8" t="s">
        <v>46</v>
      </c>
    </row>
    <row r="2" spans="1:6" ht="39.75" customHeight="1" x14ac:dyDescent="0.25">
      <c r="A2" s="325" t="s">
        <v>47</v>
      </c>
      <c r="B2" s="325"/>
      <c r="C2" s="325"/>
      <c r="D2" s="325"/>
      <c r="E2" s="325"/>
      <c r="F2" s="325"/>
    </row>
    <row r="3" spans="1:6" ht="101.25" customHeight="1" x14ac:dyDescent="0.25">
      <c r="A3" s="4" t="s">
        <v>10</v>
      </c>
      <c r="B3" s="3" t="s">
        <v>48</v>
      </c>
      <c r="C3" s="4" t="s">
        <v>35</v>
      </c>
      <c r="D3" s="3" t="s">
        <v>49</v>
      </c>
      <c r="E3" s="3" t="s">
        <v>50</v>
      </c>
      <c r="F3" s="3" t="s">
        <v>11</v>
      </c>
    </row>
    <row r="4" spans="1:6" x14ac:dyDescent="0.25">
      <c r="A4" s="32">
        <v>1</v>
      </c>
      <c r="B4" s="32">
        <v>2</v>
      </c>
      <c r="C4" s="32">
        <v>3</v>
      </c>
      <c r="D4" s="32">
        <v>4</v>
      </c>
      <c r="E4" s="32">
        <v>5</v>
      </c>
      <c r="F4" s="32">
        <v>6</v>
      </c>
    </row>
    <row r="5" spans="1:6" x14ac:dyDescent="0.25">
      <c r="A5" s="32">
        <v>1</v>
      </c>
      <c r="B5" s="4" t="s">
        <v>82</v>
      </c>
      <c r="C5" s="4" t="s">
        <v>82</v>
      </c>
      <c r="D5" s="4" t="s">
        <v>82</v>
      </c>
      <c r="E5" s="4" t="s">
        <v>82</v>
      </c>
      <c r="F5" s="4" t="s">
        <v>82</v>
      </c>
    </row>
  </sheetData>
  <mergeCells count="1">
    <mergeCell ref="A2:F2"/>
  </mergeCells>
  <pageMargins left="0.39370078740157483" right="0.39370078740157483" top="1.1811023622047245" bottom="0.78740157480314965" header="0.31496062992125984" footer="0.31496062992125984"/>
  <pageSetup paperSize="9" firstPageNumber="13" orientation="landscape" useFirstPageNumber="1" r:id="rId1"/>
  <headerFooter>
    <oddHeader>&amp;L
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"/>
  <sheetViews>
    <sheetView view="pageBreakPreview" zoomScale="90" zoomScaleSheetLayoutView="90" workbookViewId="0">
      <selection activeCell="O24" sqref="O24"/>
    </sheetView>
  </sheetViews>
  <sheetFormatPr defaultRowHeight="15" x14ac:dyDescent="0.25"/>
  <cols>
    <col min="1" max="1" width="9.140625" style="2"/>
    <col min="2" max="2" width="14" style="2" customWidth="1"/>
    <col min="3" max="3" width="10.7109375" style="2" customWidth="1"/>
    <col min="4" max="5" width="9.140625" style="2"/>
    <col min="6" max="6" width="14.5703125" style="2" customWidth="1"/>
    <col min="7" max="16384" width="9.140625" style="2"/>
  </cols>
  <sheetData>
    <row r="1" spans="1:19" x14ac:dyDescent="0.25">
      <c r="R1" s="326" t="s">
        <v>61</v>
      </c>
      <c r="S1" s="326"/>
    </row>
    <row r="2" spans="1:19" x14ac:dyDescent="0.25">
      <c r="A2" s="336" t="s">
        <v>60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4" spans="1:19" ht="21.75" customHeight="1" x14ac:dyDescent="0.25">
      <c r="A4" s="330" t="s">
        <v>10</v>
      </c>
      <c r="B4" s="327" t="s">
        <v>52</v>
      </c>
      <c r="C4" s="328"/>
      <c r="D4" s="328"/>
      <c r="E4" s="329"/>
      <c r="F4" s="332" t="s">
        <v>57</v>
      </c>
      <c r="G4" s="334" t="s">
        <v>58</v>
      </c>
      <c r="H4" s="327" t="s">
        <v>59</v>
      </c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9"/>
    </row>
    <row r="5" spans="1:19" ht="72" customHeight="1" x14ac:dyDescent="0.25">
      <c r="A5" s="331"/>
      <c r="B5" s="3" t="s">
        <v>53</v>
      </c>
      <c r="C5" s="3" t="s">
        <v>54</v>
      </c>
      <c r="D5" s="3" t="s">
        <v>55</v>
      </c>
      <c r="E5" s="3" t="s">
        <v>56</v>
      </c>
      <c r="F5" s="333"/>
      <c r="G5" s="335"/>
      <c r="H5" s="33">
        <v>2019</v>
      </c>
      <c r="I5" s="33">
        <v>2020</v>
      </c>
      <c r="J5" s="33">
        <v>2021</v>
      </c>
      <c r="K5" s="33">
        <v>2022</v>
      </c>
      <c r="L5" s="33">
        <v>2023</v>
      </c>
      <c r="M5" s="33">
        <v>2024</v>
      </c>
      <c r="N5" s="33">
        <v>2025</v>
      </c>
      <c r="O5" s="33">
        <v>2026</v>
      </c>
      <c r="P5" s="33">
        <v>2027</v>
      </c>
      <c r="Q5" s="33">
        <v>2028</v>
      </c>
      <c r="R5" s="33">
        <v>2029</v>
      </c>
      <c r="S5" s="33">
        <v>2030</v>
      </c>
    </row>
    <row r="6" spans="1:19" x14ac:dyDescent="0.25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30">
        <v>15</v>
      </c>
      <c r="P6" s="30">
        <v>16</v>
      </c>
      <c r="Q6" s="30">
        <v>17</v>
      </c>
      <c r="R6" s="30">
        <v>19</v>
      </c>
      <c r="S6" s="30">
        <v>20</v>
      </c>
    </row>
    <row r="7" spans="1:19" x14ac:dyDescent="0.25">
      <c r="A7" s="30">
        <v>1</v>
      </c>
      <c r="B7" s="4" t="s">
        <v>82</v>
      </c>
      <c r="C7" s="4" t="s">
        <v>82</v>
      </c>
      <c r="D7" s="4" t="s">
        <v>82</v>
      </c>
      <c r="E7" s="4" t="s">
        <v>82</v>
      </c>
      <c r="F7" s="4" t="s">
        <v>82</v>
      </c>
      <c r="G7" s="10">
        <f>H7+I7+J7+K7+L7+M7+N7+O7+P7+Q7+R7+S7</f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</v>
      </c>
    </row>
  </sheetData>
  <mergeCells count="7">
    <mergeCell ref="R1:S1"/>
    <mergeCell ref="B4:E4"/>
    <mergeCell ref="A4:A5"/>
    <mergeCell ref="F4:F5"/>
    <mergeCell ref="G4:G5"/>
    <mergeCell ref="H4:S4"/>
    <mergeCell ref="A2:S2"/>
  </mergeCells>
  <pageMargins left="0.39370078740157483" right="0.39370078740157483" top="1.1811023622047245" bottom="0.78740157480314965" header="0.31496062992125984" footer="0.31496062992125984"/>
  <pageSetup paperSize="9" scale="74" firstPageNumber="16" orientation="landscape" useFirstPageNumber="1" r:id="rId1"/>
  <headerFooter>
    <oddHeader>&amp;L
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="60" workbookViewId="0">
      <selection activeCell="C22" sqref="C22"/>
    </sheetView>
  </sheetViews>
  <sheetFormatPr defaultRowHeight="15" x14ac:dyDescent="0.25"/>
  <cols>
    <col min="1" max="1" width="9.140625" style="2"/>
    <col min="2" max="4" width="22.85546875" style="2" customWidth="1"/>
    <col min="5" max="5" width="24.140625" style="2" customWidth="1"/>
    <col min="6" max="6" width="22.85546875" style="2" customWidth="1"/>
    <col min="7" max="16384" width="9.140625" style="2"/>
  </cols>
  <sheetData>
    <row r="1" spans="1:6" ht="29.25" customHeight="1" x14ac:dyDescent="0.25">
      <c r="E1" s="338"/>
      <c r="F1" s="339"/>
    </row>
    <row r="3" spans="1:6" x14ac:dyDescent="0.25">
      <c r="F3" s="8" t="s">
        <v>67</v>
      </c>
    </row>
    <row r="4" spans="1:6" ht="42.75" customHeight="1" x14ac:dyDescent="0.25">
      <c r="A4" s="337" t="s">
        <v>68</v>
      </c>
      <c r="B4" s="337"/>
      <c r="C4" s="337"/>
      <c r="D4" s="337"/>
      <c r="E4" s="337"/>
      <c r="F4" s="337"/>
    </row>
    <row r="6" spans="1:6" ht="80.25" customHeight="1" x14ac:dyDescent="0.25">
      <c r="A6" s="6" t="s">
        <v>10</v>
      </c>
      <c r="B6" s="5" t="s">
        <v>62</v>
      </c>
      <c r="C6" s="5" t="s">
        <v>63</v>
      </c>
      <c r="D6" s="5" t="s">
        <v>64</v>
      </c>
      <c r="E6" s="5" t="s">
        <v>65</v>
      </c>
      <c r="F6" s="5" t="s">
        <v>66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327" t="s">
        <v>51</v>
      </c>
      <c r="B8" s="328"/>
      <c r="C8" s="328"/>
      <c r="D8" s="328"/>
      <c r="E8" s="328"/>
      <c r="F8" s="329"/>
    </row>
    <row r="9" spans="1:6" x14ac:dyDescent="0.25">
      <c r="A9" s="327" t="s">
        <v>69</v>
      </c>
      <c r="B9" s="328"/>
      <c r="C9" s="328"/>
      <c r="D9" s="328"/>
      <c r="E9" s="328"/>
      <c r="F9" s="329"/>
    </row>
    <row r="10" spans="1:6" x14ac:dyDescent="0.25">
      <c r="A10" s="7" t="s">
        <v>70</v>
      </c>
      <c r="B10" s="4" t="s">
        <v>82</v>
      </c>
      <c r="C10" s="4" t="s">
        <v>82</v>
      </c>
      <c r="D10" s="4" t="s">
        <v>82</v>
      </c>
      <c r="E10" s="4" t="s">
        <v>82</v>
      </c>
      <c r="F10" s="4" t="s">
        <v>82</v>
      </c>
    </row>
    <row r="11" spans="1:6" x14ac:dyDescent="0.25">
      <c r="A11" s="7" t="s">
        <v>71</v>
      </c>
      <c r="B11" s="4" t="s">
        <v>82</v>
      </c>
      <c r="C11" s="4" t="s">
        <v>82</v>
      </c>
      <c r="D11" s="4" t="s">
        <v>82</v>
      </c>
      <c r="E11" s="4" t="s">
        <v>82</v>
      </c>
      <c r="F11" s="4" t="s">
        <v>82</v>
      </c>
    </row>
    <row r="12" spans="1:6" x14ac:dyDescent="0.25">
      <c r="A12" s="327" t="s">
        <v>72</v>
      </c>
      <c r="B12" s="328"/>
      <c r="C12" s="328"/>
      <c r="D12" s="328"/>
      <c r="E12" s="328"/>
      <c r="F12" s="329"/>
    </row>
    <row r="13" spans="1:6" x14ac:dyDescent="0.25">
      <c r="A13" s="7" t="s">
        <v>73</v>
      </c>
      <c r="B13" s="4" t="s">
        <v>82</v>
      </c>
      <c r="C13" s="4" t="s">
        <v>82</v>
      </c>
      <c r="D13" s="4" t="s">
        <v>82</v>
      </c>
      <c r="E13" s="4" t="s">
        <v>82</v>
      </c>
      <c r="F13" s="4" t="s">
        <v>82</v>
      </c>
    </row>
    <row r="14" spans="1:6" x14ac:dyDescent="0.25">
      <c r="A14" s="7" t="s">
        <v>74</v>
      </c>
      <c r="B14" s="4" t="s">
        <v>82</v>
      </c>
      <c r="C14" s="4" t="s">
        <v>82</v>
      </c>
      <c r="D14" s="4" t="s">
        <v>82</v>
      </c>
      <c r="E14" s="4" t="s">
        <v>82</v>
      </c>
      <c r="F14" s="4" t="s">
        <v>82</v>
      </c>
    </row>
  </sheetData>
  <mergeCells count="5">
    <mergeCell ref="A4:F4"/>
    <mergeCell ref="A8:F8"/>
    <mergeCell ref="A9:F9"/>
    <mergeCell ref="A12:F12"/>
    <mergeCell ref="E1:F1"/>
  </mergeCells>
  <pageMargins left="0.39370078740157483" right="0.39370078740157483" top="1.1811023622047245" bottom="0.78740157480314965" header="0.31496062992125984" footer="0.31496062992125984"/>
  <pageSetup paperSize="9" firstPageNumber="17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20" zoomScaleSheetLayoutView="120" workbookViewId="0">
      <selection activeCell="D13" sqref="D13"/>
    </sheetView>
  </sheetViews>
  <sheetFormatPr defaultRowHeight="15" x14ac:dyDescent="0.25"/>
  <cols>
    <col min="1" max="1" width="9.140625" style="2"/>
    <col min="2" max="6" width="16.140625" style="2" customWidth="1"/>
    <col min="7" max="16384" width="9.140625" style="2"/>
  </cols>
  <sheetData>
    <row r="1" spans="1:6" ht="23.25" customHeight="1" x14ac:dyDescent="0.25">
      <c r="E1" s="326"/>
      <c r="F1" s="321"/>
    </row>
    <row r="3" spans="1:6" x14ac:dyDescent="0.25">
      <c r="F3" s="8" t="s">
        <v>79</v>
      </c>
    </row>
    <row r="4" spans="1:6" ht="75.75" customHeight="1" x14ac:dyDescent="0.25">
      <c r="A4" s="340" t="s">
        <v>80</v>
      </c>
      <c r="B4" s="340"/>
      <c r="C4" s="340"/>
      <c r="D4" s="340"/>
      <c r="E4" s="340"/>
      <c r="F4" s="340"/>
    </row>
    <row r="6" spans="1:6" ht="93" customHeight="1" x14ac:dyDescent="0.25">
      <c r="A6" s="4" t="s">
        <v>10</v>
      </c>
      <c r="B6" s="3" t="s">
        <v>75</v>
      </c>
      <c r="C6" s="34" t="s">
        <v>76</v>
      </c>
      <c r="D6" s="3" t="s">
        <v>77</v>
      </c>
      <c r="E6" s="3" t="s">
        <v>28</v>
      </c>
      <c r="F6" s="3" t="s">
        <v>78</v>
      </c>
    </row>
    <row r="7" spans="1: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x14ac:dyDescent="0.25">
      <c r="A8" s="30">
        <v>1</v>
      </c>
      <c r="B8" s="30" t="s">
        <v>82</v>
      </c>
      <c r="C8" s="30" t="s">
        <v>82</v>
      </c>
      <c r="D8" s="30" t="s">
        <v>82</v>
      </c>
      <c r="E8" s="30" t="s">
        <v>82</v>
      </c>
      <c r="F8" s="30" t="s">
        <v>82</v>
      </c>
    </row>
  </sheetData>
  <mergeCells count="2">
    <mergeCell ref="A4:F4"/>
    <mergeCell ref="E1:F1"/>
  </mergeCells>
  <pageMargins left="0.39370078740157483" right="0.39370078740157483" top="1.1811023622047245" bottom="0.78740157480314965" header="0.31496062992125984" footer="0.31496062992125984"/>
  <pageSetup paperSize="9" firstPageNumber="1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Таблица 1 </vt:lpstr>
      <vt:lpstr>Таблица 1</vt:lpstr>
      <vt:lpstr>Таблица 2</vt:lpstr>
      <vt:lpstr>Таблица 3</vt:lpstr>
      <vt:lpstr>Таблица 4</vt:lpstr>
      <vt:lpstr>Таблица 5</vt:lpstr>
      <vt:lpstr>Таблица 7</vt:lpstr>
      <vt:lpstr>Таблица 8</vt:lpstr>
      <vt:lpstr>Таблица 9</vt:lpstr>
      <vt:lpstr>'Таблица 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2023-10-31T04:29:13Z</dcterms:modified>
</cp:coreProperties>
</file>