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120" yWindow="285" windowWidth="15120" windowHeight="7830"/>
  </bookViews>
  <sheets>
    <sheet name="Таблица 1 " sheetId="12" r:id="rId1"/>
    <sheet name="Таблица 2" sheetId="17" r:id="rId2"/>
    <sheet name="Таблица 6" sheetId="13" r:id="rId3"/>
  </sheets>
  <calcPr calcId="144525"/>
</workbook>
</file>

<file path=xl/calcChain.xml><?xml version="1.0" encoding="utf-8"?>
<calcChain xmlns="http://schemas.openxmlformats.org/spreadsheetml/2006/main">
  <c r="E42" i="17" l="1"/>
  <c r="E41" i="17"/>
  <c r="E40" i="17"/>
  <c r="E39" i="17"/>
  <c r="Q38" i="17"/>
  <c r="P38" i="17"/>
  <c r="O38" i="17"/>
  <c r="N38" i="17"/>
  <c r="M38" i="17"/>
  <c r="L38" i="17"/>
  <c r="K38" i="17"/>
  <c r="J38" i="17"/>
  <c r="I38" i="17"/>
  <c r="H38" i="17"/>
  <c r="E38" i="17" s="1"/>
  <c r="G38" i="17"/>
  <c r="F38" i="17"/>
  <c r="J33" i="17" l="1"/>
  <c r="E19" i="12" l="1"/>
  <c r="F19" i="12"/>
  <c r="G19" i="12"/>
  <c r="I19" i="12"/>
  <c r="D22" i="12"/>
  <c r="D19" i="12" l="1"/>
  <c r="F7" i="17"/>
  <c r="G7" i="17"/>
  <c r="H7" i="17"/>
  <c r="I7" i="17"/>
  <c r="J7" i="17"/>
  <c r="K7" i="17"/>
  <c r="L7" i="17"/>
  <c r="M7" i="17"/>
  <c r="N7" i="17"/>
  <c r="O7" i="17"/>
  <c r="P7" i="17"/>
  <c r="Q7" i="17"/>
  <c r="E8" i="17"/>
  <c r="E13" i="17" s="1"/>
  <c r="E9" i="17"/>
  <c r="E14" i="17" s="1"/>
  <c r="E10" i="17"/>
  <c r="E15" i="17" s="1"/>
  <c r="E11" i="17"/>
  <c r="E16" i="17" s="1"/>
  <c r="F13" i="17"/>
  <c r="G13" i="17"/>
  <c r="G23" i="17" s="1"/>
  <c r="H13" i="17"/>
  <c r="H23" i="17" s="1"/>
  <c r="I13" i="17"/>
  <c r="I23" i="17" s="1"/>
  <c r="J13" i="17"/>
  <c r="J23" i="17" s="1"/>
  <c r="K13" i="17"/>
  <c r="L13" i="17"/>
  <c r="L23" i="17" s="1"/>
  <c r="M13" i="17"/>
  <c r="M23" i="17" s="1"/>
  <c r="N13" i="17"/>
  <c r="N23" i="17" s="1"/>
  <c r="O13" i="17"/>
  <c r="O23" i="17" s="1"/>
  <c r="P13" i="17"/>
  <c r="P23" i="17" s="1"/>
  <c r="Q13" i="17"/>
  <c r="Q23" i="17" s="1"/>
  <c r="F14" i="17"/>
  <c r="F24" i="17" s="1"/>
  <c r="G14" i="17"/>
  <c r="G24" i="17" s="1"/>
  <c r="H14" i="17"/>
  <c r="I14" i="17"/>
  <c r="J14" i="17"/>
  <c r="K14" i="17"/>
  <c r="K24" i="17" s="1"/>
  <c r="L14" i="17"/>
  <c r="L24" i="17" s="1"/>
  <c r="M14" i="17"/>
  <c r="M24" i="17" s="1"/>
  <c r="N14" i="17"/>
  <c r="N24" i="17" s="1"/>
  <c r="O14" i="17"/>
  <c r="O24" i="17" s="1"/>
  <c r="P14" i="17"/>
  <c r="Q14" i="17"/>
  <c r="Q24" i="17" s="1"/>
  <c r="F15" i="17"/>
  <c r="F25" i="17" s="1"/>
  <c r="G15" i="17"/>
  <c r="G25" i="17" s="1"/>
  <c r="H15" i="17"/>
  <c r="H25" i="17" s="1"/>
  <c r="I15" i="17"/>
  <c r="I25" i="17" s="1"/>
  <c r="J15" i="17"/>
  <c r="J25" i="17" s="1"/>
  <c r="K15" i="17"/>
  <c r="K25" i="17" s="1"/>
  <c r="L15" i="17"/>
  <c r="L25" i="17" s="1"/>
  <c r="M15" i="17"/>
  <c r="N15" i="17"/>
  <c r="N25" i="17" s="1"/>
  <c r="O15" i="17"/>
  <c r="O25" i="17" s="1"/>
  <c r="P15" i="17"/>
  <c r="P25" i="17" s="1"/>
  <c r="Q15" i="17"/>
  <c r="Q25" i="17" s="1"/>
  <c r="F16" i="17"/>
  <c r="F26" i="17" s="1"/>
  <c r="G16" i="17"/>
  <c r="G26" i="17" s="1"/>
  <c r="H16" i="17"/>
  <c r="H26" i="17" s="1"/>
  <c r="I16" i="17"/>
  <c r="I26" i="17" s="1"/>
  <c r="J16" i="17"/>
  <c r="J12" i="17" s="1"/>
  <c r="K16" i="17"/>
  <c r="K26" i="17" s="1"/>
  <c r="L16" i="17"/>
  <c r="L26" i="17" s="1"/>
  <c r="M16" i="17"/>
  <c r="M26" i="17" s="1"/>
  <c r="N16" i="17"/>
  <c r="N12" i="17" s="1"/>
  <c r="O16" i="17"/>
  <c r="O26" i="17" s="1"/>
  <c r="P16" i="17"/>
  <c r="Q16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E18" i="17"/>
  <c r="E19" i="17"/>
  <c r="E20" i="17"/>
  <c r="E21" i="17"/>
  <c r="F23" i="17"/>
  <c r="K23" i="17"/>
  <c r="I24" i="17"/>
  <c r="J24" i="17"/>
  <c r="P24" i="17"/>
  <c r="M25" i="17"/>
  <c r="P26" i="17"/>
  <c r="Q26" i="17"/>
  <c r="E29" i="17"/>
  <c r="E30" i="17"/>
  <c r="F31" i="17"/>
  <c r="F28" i="17" s="1"/>
  <c r="G31" i="17"/>
  <c r="G28" i="17" s="1"/>
  <c r="H31" i="17"/>
  <c r="H28" i="17" s="1"/>
  <c r="I31" i="17"/>
  <c r="I28" i="17" s="1"/>
  <c r="J28" i="17"/>
  <c r="K31" i="17"/>
  <c r="K28" i="17" s="1"/>
  <c r="L31" i="17"/>
  <c r="L28" i="17" s="1"/>
  <c r="M31" i="17"/>
  <c r="M28" i="17" s="1"/>
  <c r="N31" i="17"/>
  <c r="N28" i="17" s="1"/>
  <c r="O31" i="17"/>
  <c r="O28" i="17" s="1"/>
  <c r="P31" i="17"/>
  <c r="P28" i="17" s="1"/>
  <c r="Q31" i="17"/>
  <c r="Q28" i="17" s="1"/>
  <c r="E32" i="17"/>
  <c r="F33" i="17"/>
  <c r="G33" i="17"/>
  <c r="H33" i="17"/>
  <c r="I33" i="17"/>
  <c r="E34" i="17"/>
  <c r="E35" i="17"/>
  <c r="E36" i="17"/>
  <c r="E37" i="17"/>
  <c r="P12" i="17" l="1"/>
  <c r="L12" i="17"/>
  <c r="H12" i="17"/>
  <c r="M22" i="17"/>
  <c r="E17" i="17"/>
  <c r="P22" i="17"/>
  <c r="L22" i="17"/>
  <c r="Q22" i="17"/>
  <c r="K22" i="17"/>
  <c r="O12" i="17"/>
  <c r="K12" i="17"/>
  <c r="G12" i="17"/>
  <c r="E33" i="17"/>
  <c r="F12" i="17"/>
  <c r="E7" i="17"/>
  <c r="N26" i="17"/>
  <c r="N22" i="17" s="1"/>
  <c r="J26" i="17"/>
  <c r="H24" i="17"/>
  <c r="H22" i="17" s="1"/>
  <c r="Q12" i="17"/>
  <c r="M12" i="17"/>
  <c r="I12" i="17"/>
  <c r="E25" i="17"/>
  <c r="O22" i="17"/>
  <c r="E28" i="17"/>
  <c r="I22" i="17"/>
  <c r="E12" i="17"/>
  <c r="G22" i="17"/>
  <c r="E23" i="17"/>
  <c r="F22" i="17"/>
  <c r="E31" i="17"/>
  <c r="E26" i="17" l="1"/>
  <c r="E24" i="17"/>
  <c r="J22" i="17"/>
  <c r="E22" i="17" s="1"/>
</calcChain>
</file>

<file path=xl/sharedStrings.xml><?xml version="1.0" encoding="utf-8"?>
<sst xmlns="http://schemas.openxmlformats.org/spreadsheetml/2006/main" count="170" uniqueCount="100">
  <si>
    <t>Наименование муниципальнойпрограммы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</si>
  <si>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</si>
  <si>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</si>
  <si>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</si>
  <si>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</si>
  <si>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</si>
  <si>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</si>
  <si>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</si>
  <si>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</si>
  <si>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</si>
  <si>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</si>
  <si>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</si>
  <si>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</si>
  <si>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</si>
  <si>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</si>
  <si>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</si>
  <si>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</si>
  <si>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</si>
  <si>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</si>
  <si>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</si>
  <si>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</si>
  <si>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</si>
  <si>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</si>
  <si>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Всего (2019-2030)</t>
  </si>
  <si>
    <t>На момент окончания реализации муниципальной программы (2030)</t>
  </si>
  <si>
    <t>2019-2030 годы</t>
  </si>
  <si>
    <t>Реализация молодежной политики на территории города Покачи</t>
  </si>
  <si>
    <t>-</t>
  </si>
  <si>
    <t>Повышение эффективности реализации молодежной политики в интересах инновационного социально ориентированного развития</t>
  </si>
  <si>
    <t>Обеспечение эффективной системы социализации и самореализации молодежи, развитию потенциала молодежи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</si>
  <si>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</si>
  <si>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Постановление Правительства Ханты-Мансийского автономного округа - Югры от 31.10.2021 №468-п «О государственной программе Ханты-Мансийского автономного округа - Югры «Развитие образования»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</si>
  <si>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</si>
  <si>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Цель муниципальной программы</t>
  </si>
  <si>
    <t>Задача муниципальной программы</t>
  </si>
  <si>
    <r>
      <t xml:space="preserve">Портфель проектов «Образование»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(01.01.2019 - 31.12.2024)</t>
    </r>
  </si>
  <si>
    <t>Региональный проект «Патриотическое воспитание граждан Российской Федерации» (01.01.2019 - 31.12.2024)</t>
  </si>
  <si>
    <t>Доля молодежи в возрасте от 14 до 35 лет, задействованной в мероприятиях общественных объединений (%)</t>
  </si>
  <si>
    <t>2023</t>
  </si>
  <si>
    <t>2024</t>
  </si>
  <si>
    <t>2025</t>
  </si>
  <si>
    <t>Таблица 6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</si>
  <si>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</si>
  <si>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</si>
  <si>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</si>
  <si>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</si>
  <si>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по годам</t>
  </si>
  <si>
    <t>Значение показателя на момент окончания действия муниципальной программы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</si>
  <si>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организаций,некоммерческих организаций, государственных и муниципальных учреждений в добровольческую (волонтерскую) деятельность (млн. человек) </t>
  </si>
  <si>
    <r>
      <t>Д</t>
    </r>
    <r>
      <rPr>
        <vertAlign val="subscript"/>
        <sz val="11"/>
        <color theme="1"/>
        <rFont val="Times New Roman"/>
        <family val="1"/>
        <charset val="204"/>
      </rPr>
      <t>О</t>
    </r>
    <r>
      <rPr>
        <sz val="11"/>
        <color theme="1"/>
        <rFont val="Times New Roman"/>
        <family val="1"/>
        <charset val="204"/>
      </rPr>
      <t xml:space="preserve"> / Д</t>
    </r>
    <r>
      <rPr>
        <vertAlign val="subscript"/>
        <sz val="11"/>
        <color theme="1"/>
        <rFont val="Times New Roman"/>
        <family val="1"/>
        <charset val="204"/>
      </rPr>
      <t>М</t>
    </r>
    <r>
      <rPr>
        <sz val="11"/>
        <color theme="1"/>
        <rFont val="Times New Roman"/>
        <family val="1"/>
        <charset val="204"/>
      </rPr>
      <t xml:space="preserve"> * 100%:</t>
    </r>
  </si>
  <si>
    <r>
      <t>количество молодежи в возрасте от 14 до 35 лет, задействованной в мероприятиях общественных объединений, Д</t>
    </r>
    <r>
      <rPr>
        <vertAlign val="subscript"/>
        <sz val="10"/>
        <color rgb="FF000000"/>
        <rFont val="Times New Roman"/>
        <family val="1"/>
        <charset val="204"/>
      </rPr>
      <t>О</t>
    </r>
    <r>
      <rPr>
        <sz val="10"/>
        <color rgb="FF000000"/>
        <rFont val="Times New Roman"/>
        <family val="1"/>
        <charset val="204"/>
      </rPr>
      <t xml:space="preserve"> (чел.)</t>
    </r>
  </si>
  <si>
    <r>
      <t>количество молодежи в возрасте от 14 до 35 лет, Д</t>
    </r>
    <r>
      <rPr>
        <vertAlign val="subscript"/>
        <sz val="10"/>
        <color rgb="FF000000"/>
        <rFont val="Times New Roman"/>
        <family val="1"/>
        <charset val="204"/>
      </rPr>
      <t xml:space="preserve">М </t>
    </r>
    <r>
      <rPr>
        <sz val="10"/>
        <color rgb="FF000000"/>
        <rFont val="Times New Roman"/>
        <family val="1"/>
        <charset val="204"/>
      </rPr>
      <t>(чел.)</t>
    </r>
  </si>
  <si>
    <t>всего</t>
  </si>
  <si>
    <t>В том числе:</t>
  </si>
  <si>
    <t>Прочие расходы</t>
  </si>
  <si>
    <t>Инвестиции в объекты муниципальной собственности</t>
  </si>
  <si>
    <t>Всего по муниципальной программе: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</si>
  <si>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  (1, 2, 3).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</si>
  <si>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</si>
  <si>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</si>
  <si>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</si>
  <si>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</si>
  <si>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</si>
  <si>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</si>
  <si>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</si>
  <si>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</si>
  <si>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</si>
  <si>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</si>
  <si>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</si>
  <si>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</si>
  <si>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в том числе</t>
  </si>
  <si>
    <t>Финансовые затраты на реализацию (рублей)</t>
  </si>
  <si>
    <t>Источник финансирования</t>
  </si>
  <si>
    <t>Ответственный исполнитель / соисполнитель</t>
  </si>
  <si>
    <t>Основные мероприятия муниципальной программы (их связь с целевыми показателями муниципальной программы)</t>
  </si>
  <si>
    <t>Номер основного мероприятия</t>
  </si>
  <si>
    <t>Таблица 2 "Распределение финансовых ресурсов муниципальной программы "</t>
  </si>
  <si>
    <t>2026</t>
  </si>
  <si>
    <t>2027-2030</t>
  </si>
  <si>
    <t xml:space="preserve">Численность детей и молодежи в возрасте до 35 лет, вовлеченных в социально активную деятельность через увеличение охвата патриотическими проектами, тыс.чел.
</t>
  </si>
  <si>
    <t xml:space="preserve">Региональный проект «Патриотическое воспитание граждан Российской Федерации»
</t>
  </si>
  <si>
    <t xml:space="preserve">Численность детей и молодежи в возрасте до 35 лет, вовлеченных в социально активную деятельность через увеличение охвата патриотическими проектами (тыс.чел.) </t>
  </si>
  <si>
    <t>Первый заместитель главы города Покачи</t>
  </si>
  <si>
    <t>Отдел молодежной политики и связям с общественностью администраци города Покачи</t>
  </si>
  <si>
    <t>1. Комитет культуры и спорта администрации города Покачи                                                                                                                                                                                                                                                                                   2.Управление образования  администрации города Покачи</t>
  </si>
  <si>
    <t>1</t>
  </si>
  <si>
    <t>2</t>
  </si>
  <si>
    <t>3</t>
  </si>
  <si>
    <t>3.1.</t>
  </si>
  <si>
    <t>3.2.</t>
  </si>
  <si>
    <t>Таблица 1</t>
  </si>
  <si>
    <t>Паспорт муниципальной программы</t>
  </si>
  <si>
    <t>Отдел молодежной политики и связям с общественностью администрации города Покачи, Комитет культуры и спорта администрации города Покачи, Управление образования администрации города Покачи</t>
  </si>
  <si>
    <t xml:space="preserve">Отдел молодежной политики и связям с общественностью администрации города Покачи </t>
  </si>
  <si>
    <t>Ответственный исполнитель.</t>
  </si>
  <si>
    <t>Комитет культуры и спорта администрации города Покачи</t>
  </si>
  <si>
    <t xml:space="preserve">Соиполнитель. </t>
  </si>
  <si>
    <t>Управление образования администрации города Покачи</t>
  </si>
  <si>
    <t xml:space="preserve">Приложение 1
к постановлению администрации 
города Покачи 
от 19.10.2023 № 821_                    </t>
  </si>
  <si>
    <t xml:space="preserve">Приложение 3 к постановлению администрации города Покачи                       от 19.10.2023 № 821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</si>
</sst>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0"/>
    <numFmt numFmtId="166" formatCode="#,##0.00000"/>
    <numFmt numFmtId="167" formatCode="[$-419]#,##0.00"/>
    <numFmt numFmtId="168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bscript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7" fontId="0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</cellStyleXfs>
  <cellXfs count="163">
    <xf numFmtId="167" fontId="0" fillId="0" borderId="0" xfId="0"/>
    <xf numFmtId="167" fontId="1" fillId="0" borderId="0" xfId="0" applyFont="1"/>
    <xf numFmtId="167" fontId="1" fillId="0" borderId="0" xfId="0" applyFont="1" applyFill="1"/>
    <xf numFmtId="167" fontId="3" fillId="0" borderId="0" xfId="2" applyFont="1" applyFill="1"/>
    <xf numFmtId="167" fontId="4" fillId="0" borderId="0" xfId="2" applyFont="1" applyFill="1"/>
    <xf numFmtId="167" fontId="1" fillId="0" borderId="0" xfId="2" applyFont="1" applyFill="1"/>
    <xf numFmtId="167" fontId="3" fillId="0" borderId="26" xfId="0" applyFont="1" applyBorder="1" applyAlignment="1">
      <alignment vertical="top" wrapText="1"/>
    </xf>
    <xf numFmtId="167" fontId="3" fillId="0" borderId="32" xfId="0" applyFont="1" applyFill="1" applyBorder="1" applyAlignment="1">
      <alignment vertical="top" wrapText="1"/>
    </xf>
    <xf numFmtId="167" fontId="3" fillId="0" borderId="10" xfId="0" applyFont="1" applyBorder="1" applyAlignment="1">
      <alignment vertical="top" wrapText="1"/>
    </xf>
    <xf numFmtId="167" fontId="3" fillId="0" borderId="1" xfId="0" applyFont="1" applyFill="1" applyBorder="1" applyAlignment="1">
      <alignment horizontal="center" vertical="center" wrapText="1"/>
    </xf>
    <xf numFmtId="167" fontId="3" fillId="0" borderId="1" xfId="0" applyFont="1" applyBorder="1" applyAlignment="1">
      <alignment horizontal="center" vertical="center" wrapText="1"/>
    </xf>
    <xf numFmtId="167" fontId="3" fillId="0" borderId="25" xfId="0" applyFont="1" applyFill="1" applyBorder="1" applyAlignment="1">
      <alignment horizontal="center" vertical="center" wrapText="1"/>
    </xf>
    <xf numFmtId="167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167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7" fontId="3" fillId="0" borderId="1" xfId="0" applyFont="1" applyFill="1" applyBorder="1" applyAlignment="1">
      <alignment vertical="top" wrapText="1"/>
    </xf>
    <xf numFmtId="167" fontId="3" fillId="0" borderId="10" xfId="0" applyFont="1" applyBorder="1" applyAlignment="1">
      <alignment vertical="top"/>
    </xf>
    <xf numFmtId="164" fontId="3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7" fontId="1" fillId="0" borderId="1" xfId="0" applyFont="1" applyBorder="1" applyAlignment="1">
      <alignment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7" fontId="1" fillId="0" borderId="0" xfId="0" applyFont="1" applyAlignment="1">
      <alignment horizontal="right"/>
    </xf>
    <xf numFmtId="166" fontId="5" fillId="0" borderId="1" xfId="0" applyNumberFormat="1" applyFont="1" applyBorder="1" applyAlignment="1">
      <alignment horizontal="center" vertical="center" wrapText="1"/>
    </xf>
    <xf numFmtId="167" fontId="12" fillId="0" borderId="0" xfId="0" applyFont="1" applyAlignment="1">
      <alignment horizontal="right" vertical="center" wrapText="1"/>
    </xf>
    <xf numFmtId="167" fontId="13" fillId="0" borderId="0" xfId="0" applyFont="1" applyAlignment="1">
      <alignment wrapText="1"/>
    </xf>
    <xf numFmtId="167" fontId="1" fillId="0" borderId="0" xfId="0" applyFont="1" applyAlignment="1">
      <alignment wrapText="1"/>
    </xf>
    <xf numFmtId="167" fontId="2" fillId="0" borderId="0" xfId="5" applyFont="1" applyFill="1"/>
    <xf numFmtId="167" fontId="14" fillId="0" borderId="0" xfId="5" applyFont="1" applyFill="1"/>
    <xf numFmtId="167" fontId="0" fillId="0" borderId="0" xfId="5" applyFont="1" applyFill="1"/>
    <xf numFmtId="4" fontId="15" fillId="0" borderId="1" xfId="5" applyNumberFormat="1" applyFont="1" applyFill="1" applyBorder="1" applyAlignment="1">
      <alignment horizontal="center" vertical="center" wrapText="1"/>
    </xf>
    <xf numFmtId="167" fontId="16" fillId="0" borderId="1" xfId="5" applyFont="1" applyFill="1" applyBorder="1" applyAlignment="1">
      <alignment vertical="center" wrapText="1"/>
    </xf>
    <xf numFmtId="167" fontId="16" fillId="0" borderId="6" xfId="5" applyFont="1" applyFill="1" applyBorder="1" applyAlignment="1">
      <alignment vertical="center" wrapText="1"/>
    </xf>
    <xf numFmtId="167" fontId="15" fillId="0" borderId="1" xfId="5" applyFont="1" applyFill="1" applyBorder="1" applyAlignment="1">
      <alignment horizontal="center" vertical="center" wrapText="1"/>
    </xf>
    <xf numFmtId="167" fontId="2" fillId="0" borderId="0" xfId="5" applyFill="1"/>
    <xf numFmtId="3" fontId="17" fillId="0" borderId="7" xfId="5" applyNumberFormat="1" applyFont="1" applyFill="1" applyBorder="1" applyAlignment="1">
      <alignment horizontal="center" vertical="center" wrapText="1"/>
    </xf>
    <xf numFmtId="3" fontId="17" fillId="0" borderId="1" xfId="5" applyNumberFormat="1" applyFont="1" applyFill="1" applyBorder="1" applyAlignment="1">
      <alignment horizontal="center" vertical="center" wrapText="1"/>
    </xf>
    <xf numFmtId="167" fontId="1" fillId="0" borderId="0" xfId="5" applyFont="1" applyFill="1"/>
    <xf numFmtId="167" fontId="5" fillId="0" borderId="0" xfId="5" applyFont="1" applyFill="1"/>
    <xf numFmtId="3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15" fillId="0" borderId="1" xfId="5" applyFont="1" applyFill="1" applyBorder="1" applyAlignment="1">
      <alignment horizontal="center" vertical="center" wrapText="1"/>
    </xf>
    <xf numFmtId="167" fontId="3" fillId="0" borderId="1" xfId="0" applyFont="1" applyBorder="1" applyAlignment="1">
      <alignment horizontal="left" vertical="top" wrapText="1"/>
    </xf>
    <xf numFmtId="167" fontId="3" fillId="0" borderId="27" xfId="0" applyFont="1" applyBorder="1" applyAlignment="1">
      <alignment horizontal="left" vertical="center" wrapText="1"/>
    </xf>
    <xf numFmtId="167" fontId="3" fillId="0" borderId="28" xfId="0" applyFont="1" applyBorder="1" applyAlignment="1">
      <alignment horizontal="left" vertical="center" wrapText="1"/>
    </xf>
    <xf numFmtId="167" fontId="3" fillId="0" borderId="29" xfId="0" applyFont="1" applyBorder="1" applyAlignment="1">
      <alignment horizontal="left" vertical="center" wrapText="1"/>
    </xf>
    <xf numFmtId="167" fontId="3" fillId="0" borderId="27" xfId="0" applyFont="1" applyFill="1" applyBorder="1" applyAlignment="1">
      <alignment horizontal="left" vertical="center" wrapText="1"/>
    </xf>
    <xf numFmtId="167" fontId="3" fillId="0" borderId="28" xfId="0" applyFont="1" applyFill="1" applyBorder="1" applyAlignment="1">
      <alignment horizontal="left" vertical="center" wrapText="1"/>
    </xf>
    <xf numFmtId="167" fontId="3" fillId="0" borderId="29" xfId="0" applyFont="1" applyFill="1" applyBorder="1" applyAlignment="1">
      <alignment horizontal="left" vertical="center" wrapText="1"/>
    </xf>
    <xf numFmtId="167" fontId="3" fillId="0" borderId="0" xfId="2" applyFont="1" applyFill="1" applyAlignment="1">
      <alignment horizontal="right"/>
    </xf>
    <xf numFmtId="167" fontId="6" fillId="0" borderId="0" xfId="0" applyFont="1" applyBorder="1" applyAlignment="1">
      <alignment horizontal="center" vertical="center"/>
    </xf>
    <xf numFmtId="167" fontId="3" fillId="0" borderId="27" xfId="0" applyFont="1" applyBorder="1" applyAlignment="1">
      <alignment horizontal="center" vertical="center" wrapText="1"/>
    </xf>
    <xf numFmtId="167" fontId="3" fillId="0" borderId="31" xfId="0" applyFont="1" applyBorder="1" applyAlignment="1">
      <alignment horizontal="center" vertical="center" wrapText="1"/>
    </xf>
    <xf numFmtId="167" fontId="3" fillId="0" borderId="28" xfId="0" applyFont="1" applyBorder="1" applyAlignment="1">
      <alignment horizontal="center" vertical="center" wrapText="1"/>
    </xf>
    <xf numFmtId="167" fontId="3" fillId="0" borderId="29" xfId="0" applyFont="1" applyBorder="1" applyAlignment="1">
      <alignment horizontal="center" vertical="center" wrapText="1"/>
    </xf>
    <xf numFmtId="167" fontId="3" fillId="0" borderId="34" xfId="0" applyFont="1" applyBorder="1" applyAlignment="1">
      <alignment horizontal="left" vertical="center"/>
    </xf>
    <xf numFmtId="167" fontId="3" fillId="0" borderId="33" xfId="0" applyFont="1" applyBorder="1" applyAlignment="1">
      <alignment horizontal="left" vertical="center"/>
    </xf>
    <xf numFmtId="167" fontId="3" fillId="0" borderId="12" xfId="0" applyFont="1" applyBorder="1" applyAlignment="1">
      <alignment horizontal="left" vertical="center"/>
    </xf>
    <xf numFmtId="167" fontId="3" fillId="0" borderId="35" xfId="0" applyFont="1" applyBorder="1" applyAlignment="1">
      <alignment horizontal="left" vertical="center"/>
    </xf>
    <xf numFmtId="167" fontId="3" fillId="0" borderId="0" xfId="0" applyFont="1" applyBorder="1" applyAlignment="1">
      <alignment horizontal="left" vertical="center"/>
    </xf>
    <xf numFmtId="167" fontId="3" fillId="0" borderId="30" xfId="0" applyFont="1" applyBorder="1" applyAlignment="1">
      <alignment horizontal="left" vertical="center"/>
    </xf>
    <xf numFmtId="167" fontId="3" fillId="0" borderId="36" xfId="0" applyFont="1" applyBorder="1" applyAlignment="1">
      <alignment horizontal="left" vertical="center"/>
    </xf>
    <xf numFmtId="167" fontId="3" fillId="0" borderId="37" xfId="0" applyFont="1" applyBorder="1" applyAlignment="1">
      <alignment horizontal="left" vertical="center"/>
    </xf>
    <xf numFmtId="167" fontId="3" fillId="0" borderId="38" xfId="0" applyFont="1" applyBorder="1" applyAlignment="1">
      <alignment horizontal="left" vertical="center"/>
    </xf>
    <xf numFmtId="167" fontId="3" fillId="0" borderId="13" xfId="0" applyFont="1" applyBorder="1" applyAlignment="1">
      <alignment horizontal="center" vertical="center"/>
    </xf>
    <xf numFmtId="167" fontId="3" fillId="0" borderId="14" xfId="0" applyFont="1" applyBorder="1" applyAlignment="1">
      <alignment horizontal="center" vertical="center"/>
    </xf>
    <xf numFmtId="167" fontId="3" fillId="0" borderId="1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7" fontId="4" fillId="0" borderId="3" xfId="0" applyFont="1" applyBorder="1" applyAlignment="1">
      <alignment horizontal="center" vertical="center"/>
    </xf>
    <xf numFmtId="167" fontId="3" fillId="0" borderId="4" xfId="0" applyFont="1" applyBorder="1" applyAlignment="1">
      <alignment horizontal="center" vertical="center"/>
    </xf>
    <xf numFmtId="167" fontId="3" fillId="0" borderId="17" xfId="0" applyFont="1" applyBorder="1" applyAlignment="1">
      <alignment horizontal="center" vertical="center"/>
    </xf>
    <xf numFmtId="167" fontId="3" fillId="0" borderId="3" xfId="0" applyFont="1" applyBorder="1" applyAlignment="1">
      <alignment horizontal="left"/>
    </xf>
    <xf numFmtId="167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167" fontId="3" fillId="0" borderId="10" xfId="0" applyFont="1" applyBorder="1" applyAlignment="1">
      <alignment horizontal="left" vertical="top" wrapText="1"/>
    </xf>
    <xf numFmtId="167" fontId="3" fillId="0" borderId="16" xfId="0" applyFont="1" applyBorder="1" applyAlignment="1">
      <alignment horizontal="left" vertical="top" wrapText="1"/>
    </xf>
    <xf numFmtId="167" fontId="3" fillId="0" borderId="18" xfId="0" applyFont="1" applyBorder="1" applyAlignment="1">
      <alignment horizontal="left" vertical="top" wrapText="1"/>
    </xf>
    <xf numFmtId="167" fontId="3" fillId="0" borderId="11" xfId="0" applyFont="1" applyBorder="1" applyAlignment="1">
      <alignment horizontal="center" vertical="center"/>
    </xf>
    <xf numFmtId="167" fontId="3" fillId="0" borderId="12" xfId="0" applyFont="1" applyBorder="1" applyAlignment="1">
      <alignment horizontal="center" vertical="center"/>
    </xf>
    <xf numFmtId="167" fontId="3" fillId="0" borderId="8" xfId="0" applyFont="1" applyBorder="1" applyAlignment="1">
      <alignment horizontal="center" vertical="center"/>
    </xf>
    <xf numFmtId="167" fontId="3" fillId="0" borderId="9" xfId="0" applyFont="1" applyBorder="1" applyAlignment="1">
      <alignment horizontal="center" vertical="center"/>
    </xf>
    <xf numFmtId="167" fontId="3" fillId="0" borderId="13" xfId="0" applyFont="1" applyBorder="1" applyAlignment="1">
      <alignment horizontal="center"/>
    </xf>
    <xf numFmtId="167" fontId="3" fillId="0" borderId="14" xfId="0" applyFont="1" applyBorder="1" applyAlignment="1">
      <alignment horizontal="center"/>
    </xf>
    <xf numFmtId="167" fontId="3" fillId="0" borderId="15" xfId="0" applyFont="1" applyBorder="1" applyAlignment="1">
      <alignment horizontal="center"/>
    </xf>
    <xf numFmtId="167" fontId="3" fillId="0" borderId="1" xfId="0" applyFont="1" applyBorder="1" applyAlignment="1">
      <alignment horizontal="left"/>
    </xf>
    <xf numFmtId="167" fontId="3" fillId="0" borderId="19" xfId="0" applyFont="1" applyBorder="1" applyAlignment="1">
      <alignment horizontal="left"/>
    </xf>
    <xf numFmtId="167" fontId="3" fillId="0" borderId="6" xfId="0" applyFont="1" applyBorder="1" applyAlignment="1">
      <alignment horizontal="left"/>
    </xf>
    <xf numFmtId="167" fontId="3" fillId="0" borderId="41" xfId="0" applyFont="1" applyBorder="1" applyAlignment="1">
      <alignment horizontal="left" vertical="center"/>
    </xf>
    <xf numFmtId="167" fontId="3" fillId="0" borderId="42" xfId="0" applyFont="1" applyBorder="1" applyAlignment="1">
      <alignment horizontal="left" vertical="center"/>
    </xf>
    <xf numFmtId="167" fontId="3" fillId="0" borderId="8" xfId="0" applyFont="1" applyBorder="1" applyAlignment="1">
      <alignment horizontal="left" vertical="center"/>
    </xf>
    <xf numFmtId="167" fontId="3" fillId="0" borderId="9" xfId="0" applyFont="1" applyBorder="1" applyAlignment="1">
      <alignment horizontal="left" vertical="center"/>
    </xf>
    <xf numFmtId="167" fontId="3" fillId="0" borderId="3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7" fontId="3" fillId="0" borderId="20" xfId="0" applyFont="1" applyBorder="1" applyAlignment="1">
      <alignment horizontal="left"/>
    </xf>
    <xf numFmtId="167" fontId="3" fillId="0" borderId="23" xfId="0" applyFont="1" applyBorder="1" applyAlignment="1">
      <alignment horizontal="left"/>
    </xf>
    <xf numFmtId="167" fontId="1" fillId="0" borderId="0" xfId="0" applyFont="1" applyFill="1" applyAlignment="1">
      <alignment horizontal="right" wrapText="1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167" fontId="3" fillId="0" borderId="24" xfId="0" applyFont="1" applyFill="1" applyBorder="1" applyAlignment="1">
      <alignment horizontal="center" vertical="center"/>
    </xf>
    <xf numFmtId="167" fontId="3" fillId="0" borderId="7" xfId="0" applyFont="1" applyFill="1" applyBorder="1" applyAlignment="1">
      <alignment horizontal="center" vertical="center"/>
    </xf>
    <xf numFmtId="167" fontId="3" fillId="0" borderId="24" xfId="0" applyFont="1" applyBorder="1" applyAlignment="1">
      <alignment horizontal="center" vertical="center" wrapText="1"/>
    </xf>
    <xf numFmtId="167" fontId="3" fillId="0" borderId="7" xfId="0" applyFont="1" applyBorder="1" applyAlignment="1">
      <alignment horizontal="center" vertical="center" wrapText="1"/>
    </xf>
    <xf numFmtId="167" fontId="3" fillId="0" borderId="28" xfId="0" applyFont="1" applyBorder="1" applyAlignment="1">
      <alignment horizontal="left" vertical="center"/>
    </xf>
    <xf numFmtId="167" fontId="3" fillId="0" borderId="29" xfId="0" applyFont="1" applyBorder="1" applyAlignment="1">
      <alignment horizontal="left" vertical="center"/>
    </xf>
    <xf numFmtId="167" fontId="16" fillId="0" borderId="41" xfId="5" applyFont="1" applyFill="1" applyBorder="1" applyAlignment="1">
      <alignment horizontal="center" vertical="center" wrapText="1"/>
    </xf>
    <xf numFmtId="167" fontId="16" fillId="0" borderId="42" xfId="5" applyFont="1" applyFill="1" applyBorder="1" applyAlignment="1">
      <alignment horizontal="center" vertical="center" wrapText="1"/>
    </xf>
    <xf numFmtId="167" fontId="16" fillId="0" borderId="43" xfId="5" applyFont="1" applyFill="1" applyBorder="1" applyAlignment="1">
      <alignment horizontal="center" vertical="center" wrapText="1"/>
    </xf>
    <xf numFmtId="167" fontId="16" fillId="0" borderId="30" xfId="5" applyFont="1" applyFill="1" applyBorder="1" applyAlignment="1">
      <alignment horizontal="center" vertical="center" wrapText="1"/>
    </xf>
    <xf numFmtId="167" fontId="16" fillId="0" borderId="8" xfId="5" applyFont="1" applyFill="1" applyBorder="1" applyAlignment="1">
      <alignment horizontal="center" vertical="center" wrapText="1"/>
    </xf>
    <xf numFmtId="167" fontId="16" fillId="0" borderId="9" xfId="5" applyFont="1" applyFill="1" applyBorder="1" applyAlignment="1">
      <alignment horizontal="center" vertical="center" wrapText="1"/>
    </xf>
    <xf numFmtId="167" fontId="15" fillId="0" borderId="1" xfId="5" applyFont="1" applyFill="1" applyBorder="1" applyAlignment="1">
      <alignment horizontal="center" vertical="center" wrapText="1"/>
    </xf>
    <xf numFmtId="167" fontId="15" fillId="0" borderId="39" xfId="5" applyFont="1" applyFill="1" applyBorder="1" applyAlignment="1">
      <alignment horizontal="center" vertical="center" wrapText="1"/>
    </xf>
    <xf numFmtId="167" fontId="15" fillId="0" borderId="0" xfId="5" applyFont="1" applyFill="1" applyBorder="1" applyAlignment="1">
      <alignment horizontal="center" vertical="center" wrapText="1"/>
    </xf>
    <xf numFmtId="167" fontId="15" fillId="0" borderId="2" xfId="5" applyFont="1" applyFill="1" applyBorder="1" applyAlignment="1">
      <alignment horizontal="center" vertical="center" wrapText="1"/>
    </xf>
    <xf numFmtId="167" fontId="16" fillId="0" borderId="6" xfId="5" applyFont="1" applyFill="1" applyBorder="1" applyAlignment="1">
      <alignment horizontal="center" vertical="center" wrapText="1"/>
    </xf>
    <xf numFmtId="167" fontId="16" fillId="0" borderId="40" xfId="5" applyFont="1" applyFill="1" applyBorder="1" applyAlignment="1">
      <alignment horizontal="center" vertical="center" wrapText="1"/>
    </xf>
    <xf numFmtId="167" fontId="16" fillId="0" borderId="7" xfId="5" applyFont="1" applyFill="1" applyBorder="1" applyAlignment="1">
      <alignment horizontal="center" vertical="center" wrapText="1"/>
    </xf>
    <xf numFmtId="167" fontId="16" fillId="0" borderId="1" xfId="5" applyFont="1" applyFill="1" applyBorder="1" applyAlignment="1">
      <alignment horizontal="center" vertical="center" wrapText="1"/>
    </xf>
    <xf numFmtId="167" fontId="3" fillId="0" borderId="0" xfId="5" applyFont="1" applyFill="1" applyBorder="1" applyAlignment="1">
      <alignment horizontal="center" vertical="center"/>
    </xf>
    <xf numFmtId="167" fontId="15" fillId="0" borderId="6" xfId="5" applyFont="1" applyFill="1" applyBorder="1" applyAlignment="1">
      <alignment horizontal="center" vertical="center" wrapText="1"/>
    </xf>
    <xf numFmtId="167" fontId="15" fillId="0" borderId="40" xfId="5" applyFont="1" applyFill="1" applyBorder="1" applyAlignment="1">
      <alignment horizontal="center" vertical="center" wrapText="1"/>
    </xf>
    <xf numFmtId="167" fontId="15" fillId="0" borderId="7" xfId="5" applyFont="1" applyFill="1" applyBorder="1" applyAlignment="1">
      <alignment horizontal="center" vertical="center" wrapText="1"/>
    </xf>
    <xf numFmtId="167" fontId="15" fillId="0" borderId="6" xfId="5" applyNumberFormat="1" applyFont="1" applyFill="1" applyBorder="1" applyAlignment="1">
      <alignment horizontal="center" vertical="center" wrapText="1"/>
    </xf>
    <xf numFmtId="167" fontId="15" fillId="0" borderId="40" xfId="5" applyNumberFormat="1" applyFont="1" applyFill="1" applyBorder="1" applyAlignment="1">
      <alignment horizontal="center" vertical="center" wrapText="1"/>
    </xf>
    <xf numFmtId="167" fontId="15" fillId="0" borderId="7" xfId="5" applyNumberFormat="1" applyFont="1" applyFill="1" applyBorder="1" applyAlignment="1">
      <alignment horizontal="center" vertical="center" wrapText="1"/>
    </xf>
    <xf numFmtId="167" fontId="16" fillId="0" borderId="6" xfId="5" applyFont="1" applyFill="1" applyBorder="1" applyAlignment="1">
      <alignment horizontal="left" vertical="center" wrapText="1"/>
    </xf>
    <xf numFmtId="167" fontId="16" fillId="0" borderId="40" xfId="5" applyFont="1" applyFill="1" applyBorder="1" applyAlignment="1">
      <alignment horizontal="left" vertical="center" wrapText="1"/>
    </xf>
    <xf numFmtId="167" fontId="16" fillId="0" borderId="7" xfId="5" applyFont="1" applyFill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67" fontId="1" fillId="0" borderId="0" xfId="0" applyFont="1" applyAlignment="1">
      <alignment horizontal="right" wrapText="1"/>
    </xf>
    <xf numFmtId="167" fontId="1" fillId="0" borderId="0" xfId="0" applyFont="1" applyAlignment="1">
      <alignment horizontal="center" vertical="center"/>
    </xf>
    <xf numFmtId="167" fontId="1" fillId="0" borderId="6" xfId="0" applyFont="1" applyBorder="1" applyAlignment="1">
      <alignment horizontal="center" vertical="center"/>
    </xf>
    <xf numFmtId="167" fontId="1" fillId="0" borderId="7" xfId="0" applyFont="1" applyBorder="1" applyAlignment="1">
      <alignment horizontal="center" vertical="center"/>
    </xf>
    <xf numFmtId="167" fontId="1" fillId="0" borderId="6" xfId="0" applyFont="1" applyBorder="1" applyAlignment="1">
      <alignment horizontal="center" vertical="center" wrapText="1"/>
    </xf>
    <xf numFmtId="167" fontId="1" fillId="0" borderId="7" xfId="0" applyFont="1" applyBorder="1" applyAlignment="1">
      <alignment horizontal="center" vertical="center" wrapText="1"/>
    </xf>
    <xf numFmtId="167" fontId="1" fillId="0" borderId="3" xfId="0" applyFont="1" applyBorder="1" applyAlignment="1">
      <alignment horizontal="center" vertical="center" wrapText="1"/>
    </xf>
    <xf numFmtId="167" fontId="1" fillId="0" borderId="4" xfId="0" applyFont="1" applyBorder="1" applyAlignment="1">
      <alignment horizontal="center" vertical="center" wrapText="1"/>
    </xf>
    <xf numFmtId="167" fontId="1" fillId="0" borderId="5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view="pageLayout" zoomScale="60" zoomScaleNormal="70" zoomScalePageLayoutView="60" workbookViewId="0">
      <selection activeCell="B10" sqref="B10:K10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28.85546875" style="2" customWidth="1"/>
    <col min="5" max="8" width="19.5703125" style="2" customWidth="1"/>
    <col min="9" max="9" width="16.140625" style="2" customWidth="1"/>
    <col min="10" max="10" width="23.5703125" style="1" customWidth="1"/>
    <col min="11" max="11" width="23.5703125" style="2" customWidth="1"/>
    <col min="12" max="16384" width="9.140625" style="1"/>
  </cols>
  <sheetData>
    <row r="1" spans="1:11" ht="111" customHeight="1" x14ac:dyDescent="0.25">
      <c r="J1" s="113" t="s">
        <v>98</v>
      </c>
      <c r="K1" s="113"/>
    </row>
    <row r="2" spans="1:11" s="5" customFormat="1" ht="15.75" customHeight="1" x14ac:dyDescent="0.25">
      <c r="A2" s="3"/>
      <c r="B2" s="3"/>
      <c r="C2" s="3"/>
      <c r="D2" s="3"/>
      <c r="E2" s="4"/>
      <c r="F2" s="3"/>
      <c r="G2" s="3"/>
      <c r="H2" s="3"/>
      <c r="I2" s="58" t="s">
        <v>90</v>
      </c>
      <c r="J2" s="58"/>
      <c r="K2" s="58"/>
    </row>
    <row r="3" spans="1:11" ht="30" customHeight="1" thickBot="1" x14ac:dyDescent="0.3">
      <c r="A3" s="59" t="s">
        <v>91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48" customHeight="1" thickBot="1" x14ac:dyDescent="0.3">
      <c r="A4" s="6" t="s">
        <v>0</v>
      </c>
      <c r="B4" s="60" t="s">
        <v>26</v>
      </c>
      <c r="C4" s="61"/>
      <c r="D4" s="7" t="s">
        <v>1</v>
      </c>
      <c r="E4" s="62" t="s">
        <v>25</v>
      </c>
      <c r="F4" s="62"/>
      <c r="G4" s="62"/>
      <c r="H4" s="62"/>
      <c r="I4" s="62"/>
      <c r="J4" s="62"/>
      <c r="K4" s="63"/>
    </row>
    <row r="5" spans="1:11" ht="36.75" customHeight="1" thickBot="1" x14ac:dyDescent="0.3">
      <c r="A5" s="6" t="s">
        <v>2</v>
      </c>
      <c r="B5" s="52" t="s">
        <v>82</v>
      </c>
      <c r="C5" s="53"/>
      <c r="D5" s="53"/>
      <c r="E5" s="53"/>
      <c r="F5" s="53"/>
      <c r="G5" s="53"/>
      <c r="H5" s="53"/>
      <c r="I5" s="53"/>
      <c r="J5" s="53"/>
      <c r="K5" s="54"/>
    </row>
    <row r="6" spans="1:11" ht="36.75" customHeight="1" thickBot="1" x14ac:dyDescent="0.3">
      <c r="A6" s="6" t="s">
        <v>3</v>
      </c>
      <c r="B6" s="52" t="s">
        <v>83</v>
      </c>
      <c r="C6" s="53"/>
      <c r="D6" s="53"/>
      <c r="E6" s="53"/>
      <c r="F6" s="53"/>
      <c r="G6" s="53"/>
      <c r="H6" s="53"/>
      <c r="I6" s="53"/>
      <c r="J6" s="53"/>
      <c r="K6" s="54"/>
    </row>
    <row r="7" spans="1:11" ht="36.75" customHeight="1" thickBot="1" x14ac:dyDescent="0.3">
      <c r="A7" s="6" t="s">
        <v>4</v>
      </c>
      <c r="B7" s="52" t="s">
        <v>84</v>
      </c>
      <c r="C7" s="53"/>
      <c r="D7" s="53"/>
      <c r="E7" s="53"/>
      <c r="F7" s="53"/>
      <c r="G7" s="53"/>
      <c r="H7" s="53"/>
      <c r="I7" s="53"/>
      <c r="J7" s="53"/>
      <c r="K7" s="54"/>
    </row>
    <row r="8" spans="1:11" ht="36.75" customHeight="1" thickBot="1" x14ac:dyDescent="0.3">
      <c r="A8" s="6" t="s">
        <v>5</v>
      </c>
      <c r="B8" s="55" t="s">
        <v>27</v>
      </c>
      <c r="C8" s="56"/>
      <c r="D8" s="56"/>
      <c r="E8" s="56"/>
      <c r="F8" s="56"/>
      <c r="G8" s="56"/>
      <c r="H8" s="56"/>
      <c r="I8" s="56"/>
      <c r="J8" s="56"/>
      <c r="K8" s="57"/>
    </row>
    <row r="9" spans="1:11" ht="45" customHeight="1" thickBot="1" x14ac:dyDescent="0.3">
      <c r="A9" s="6" t="s">
        <v>33</v>
      </c>
      <c r="B9" s="52" t="s">
        <v>28</v>
      </c>
      <c r="C9" s="53"/>
      <c r="D9" s="53"/>
      <c r="E9" s="53"/>
      <c r="F9" s="53"/>
      <c r="G9" s="53"/>
      <c r="H9" s="53"/>
      <c r="I9" s="53"/>
      <c r="J9" s="53"/>
      <c r="K9" s="54"/>
    </row>
    <row r="10" spans="1:11" ht="39.75" customHeight="1" thickBot="1" x14ac:dyDescent="0.3">
      <c r="A10" s="8" t="s">
        <v>34</v>
      </c>
      <c r="B10" s="52" t="s">
        <v>29</v>
      </c>
      <c r="C10" s="53"/>
      <c r="D10" s="53"/>
      <c r="E10" s="53"/>
      <c r="F10" s="53"/>
      <c r="G10" s="53"/>
      <c r="H10" s="53"/>
      <c r="I10" s="53"/>
      <c r="J10" s="53"/>
      <c r="K10" s="54"/>
    </row>
    <row r="11" spans="1:11" ht="39.75" customHeight="1" thickBot="1" x14ac:dyDescent="0.3">
      <c r="A11" s="21" t="s">
        <v>6</v>
      </c>
      <c r="B11" s="52" t="s">
        <v>30</v>
      </c>
      <c r="C11" s="124"/>
      <c r="D11" s="124"/>
      <c r="E11" s="124"/>
      <c r="F11" s="124"/>
      <c r="G11" s="124"/>
      <c r="H11" s="124"/>
      <c r="I11" s="124"/>
      <c r="J11" s="124"/>
      <c r="K11" s="125"/>
    </row>
    <row r="12" spans="1:11" ht="30" customHeight="1" x14ac:dyDescent="0.25">
      <c r="A12" s="51" t="s">
        <v>7</v>
      </c>
      <c r="B12" s="122" t="s">
        <v>8</v>
      </c>
      <c r="C12" s="122" t="s">
        <v>9</v>
      </c>
      <c r="D12" s="120" t="s">
        <v>10</v>
      </c>
      <c r="E12" s="74"/>
      <c r="F12" s="74"/>
      <c r="G12" s="74"/>
      <c r="H12" s="74"/>
      <c r="I12" s="74"/>
      <c r="J12" s="74"/>
      <c r="K12" s="75"/>
    </row>
    <row r="13" spans="1:11" ht="78.75" customHeight="1" x14ac:dyDescent="0.25">
      <c r="A13" s="51"/>
      <c r="B13" s="123"/>
      <c r="C13" s="123"/>
      <c r="D13" s="121"/>
      <c r="E13" s="9" t="s">
        <v>11</v>
      </c>
      <c r="F13" s="19" t="s">
        <v>38</v>
      </c>
      <c r="G13" s="19" t="s">
        <v>39</v>
      </c>
      <c r="H13" s="19" t="s">
        <v>40</v>
      </c>
      <c r="I13" s="19" t="s">
        <v>77</v>
      </c>
      <c r="J13" s="10" t="s">
        <v>24</v>
      </c>
      <c r="K13" s="11" t="s">
        <v>12</v>
      </c>
    </row>
    <row r="14" spans="1:11" ht="195.75" customHeight="1" x14ac:dyDescent="0.25">
      <c r="A14" s="51"/>
      <c r="B14" s="18" t="s">
        <v>85</v>
      </c>
      <c r="C14" s="12" t="s">
        <v>32</v>
      </c>
      <c r="D14" s="12" t="s">
        <v>31</v>
      </c>
      <c r="E14" s="23">
        <v>2.5899999999999999E-3</v>
      </c>
      <c r="F14" s="24">
        <v>2.3E-3</v>
      </c>
      <c r="G14" s="24">
        <v>2.3999999999999998E-3</v>
      </c>
      <c r="H14" s="24">
        <v>2.3999999999999998E-3</v>
      </c>
      <c r="I14" s="24">
        <v>2.3999999999999998E-3</v>
      </c>
      <c r="J14" s="25">
        <v>2.3999999999999998E-3</v>
      </c>
      <c r="K14" s="11" t="s">
        <v>83</v>
      </c>
    </row>
    <row r="15" spans="1:11" ht="195.75" customHeight="1" x14ac:dyDescent="0.25">
      <c r="A15" s="51"/>
      <c r="B15" s="18" t="s">
        <v>86</v>
      </c>
      <c r="C15" s="12" t="s">
        <v>79</v>
      </c>
      <c r="D15" s="12" t="s">
        <v>80</v>
      </c>
      <c r="E15" s="23">
        <v>0.8</v>
      </c>
      <c r="F15" s="24">
        <v>1.27</v>
      </c>
      <c r="G15" s="24">
        <v>1.3879999999999999</v>
      </c>
      <c r="H15" s="24">
        <v>1.3879999999999999</v>
      </c>
      <c r="I15" s="24">
        <v>1.3879999999999999</v>
      </c>
      <c r="J15" s="25">
        <v>1.3879999999999999</v>
      </c>
      <c r="K15" s="9" t="s">
        <v>83</v>
      </c>
    </row>
    <row r="16" spans="1:11" ht="174" customHeight="1" x14ac:dyDescent="0.25">
      <c r="A16" s="51"/>
      <c r="B16" s="18" t="s">
        <v>87</v>
      </c>
      <c r="C16" s="20" t="s">
        <v>37</v>
      </c>
      <c r="D16" s="20" t="s">
        <v>31</v>
      </c>
      <c r="E16" s="22">
        <v>21.7</v>
      </c>
      <c r="F16" s="22">
        <v>22.5</v>
      </c>
      <c r="G16" s="22">
        <v>22.6</v>
      </c>
      <c r="H16" s="22">
        <v>22.8</v>
      </c>
      <c r="I16" s="22">
        <v>29</v>
      </c>
      <c r="J16" s="22">
        <v>29</v>
      </c>
      <c r="K16" s="9" t="s">
        <v>83</v>
      </c>
    </row>
    <row r="17" spans="1:11" ht="24" customHeight="1" x14ac:dyDescent="0.25">
      <c r="A17" s="91" t="s">
        <v>13</v>
      </c>
      <c r="B17" s="103" t="s">
        <v>14</v>
      </c>
      <c r="C17" s="104"/>
      <c r="D17" s="107" t="s">
        <v>20</v>
      </c>
      <c r="E17" s="83"/>
      <c r="F17" s="83"/>
      <c r="G17" s="83"/>
      <c r="H17" s="83"/>
      <c r="I17" s="83"/>
      <c r="J17" s="83"/>
      <c r="K17" s="84"/>
    </row>
    <row r="18" spans="1:11" ht="24.75" customHeight="1" x14ac:dyDescent="0.25">
      <c r="A18" s="91"/>
      <c r="B18" s="105"/>
      <c r="C18" s="106"/>
      <c r="D18" s="15" t="s">
        <v>23</v>
      </c>
      <c r="E18" s="19" t="s">
        <v>38</v>
      </c>
      <c r="F18" s="19" t="s">
        <v>39</v>
      </c>
      <c r="G18" s="19" t="s">
        <v>40</v>
      </c>
      <c r="H18" s="19" t="s">
        <v>77</v>
      </c>
      <c r="I18" s="76" t="s">
        <v>78</v>
      </c>
      <c r="J18" s="77"/>
      <c r="K18" s="78"/>
    </row>
    <row r="19" spans="1:11" ht="24" customHeight="1" x14ac:dyDescent="0.25">
      <c r="A19" s="91"/>
      <c r="B19" s="85" t="s">
        <v>15</v>
      </c>
      <c r="C19" s="86"/>
      <c r="D19" s="16">
        <f>SUM(E19:K19)</f>
        <v>4211933.2300000004</v>
      </c>
      <c r="E19" s="16">
        <f>E20+E21+E22+E23</f>
        <v>904530</v>
      </c>
      <c r="F19" s="16">
        <f>F20+F21+F22+F23</f>
        <v>410877.79</v>
      </c>
      <c r="G19" s="16">
        <f>G20+G21+G22+G23</f>
        <v>396525.44</v>
      </c>
      <c r="H19" s="16">
        <v>500000</v>
      </c>
      <c r="I19" s="114">
        <f>I20+I21+I22+I23</f>
        <v>2000000</v>
      </c>
      <c r="J19" s="115"/>
      <c r="K19" s="116"/>
    </row>
    <row r="20" spans="1:11" ht="24" customHeight="1" x14ac:dyDescent="0.25">
      <c r="A20" s="91"/>
      <c r="B20" s="85" t="s">
        <v>16</v>
      </c>
      <c r="C20" s="86"/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14">
        <v>0</v>
      </c>
      <c r="J20" s="115"/>
      <c r="K20" s="116"/>
    </row>
    <row r="21" spans="1:11" ht="24" customHeight="1" x14ac:dyDescent="0.25">
      <c r="A21" s="91"/>
      <c r="B21" s="85" t="s">
        <v>17</v>
      </c>
      <c r="C21" s="86"/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14">
        <v>0</v>
      </c>
      <c r="J21" s="115"/>
      <c r="K21" s="116"/>
    </row>
    <row r="22" spans="1:11" ht="24" customHeight="1" x14ac:dyDescent="0.25">
      <c r="A22" s="91"/>
      <c r="B22" s="85" t="s">
        <v>18</v>
      </c>
      <c r="C22" s="86"/>
      <c r="D22" s="16">
        <f>SUM(E22:K22)</f>
        <v>4211933.2300000004</v>
      </c>
      <c r="E22" s="16">
        <v>904530</v>
      </c>
      <c r="F22" s="16">
        <v>410877.79</v>
      </c>
      <c r="G22" s="16">
        <v>396525.44</v>
      </c>
      <c r="H22" s="16">
        <v>500000</v>
      </c>
      <c r="I22" s="117">
        <v>2000000</v>
      </c>
      <c r="J22" s="118"/>
      <c r="K22" s="119"/>
    </row>
    <row r="23" spans="1:11" ht="24" customHeight="1" thickBot="1" x14ac:dyDescent="0.3">
      <c r="A23" s="92"/>
      <c r="B23" s="111" t="s">
        <v>19</v>
      </c>
      <c r="C23" s="112"/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08">
        <v>0</v>
      </c>
      <c r="J23" s="109"/>
      <c r="K23" s="110"/>
    </row>
    <row r="24" spans="1:11" ht="15" customHeight="1" x14ac:dyDescent="0.25">
      <c r="A24" s="90" t="s">
        <v>21</v>
      </c>
      <c r="B24" s="93" t="s">
        <v>14</v>
      </c>
      <c r="C24" s="94"/>
      <c r="D24" s="97" t="s">
        <v>20</v>
      </c>
      <c r="E24" s="98"/>
      <c r="F24" s="98"/>
      <c r="G24" s="98"/>
      <c r="H24" s="98"/>
      <c r="I24" s="98"/>
      <c r="J24" s="98"/>
      <c r="K24" s="99"/>
    </row>
    <row r="25" spans="1:11" ht="26.25" customHeight="1" x14ac:dyDescent="0.25">
      <c r="A25" s="91"/>
      <c r="B25" s="95"/>
      <c r="C25" s="96"/>
      <c r="D25" s="15" t="s">
        <v>23</v>
      </c>
      <c r="E25" s="19" t="s">
        <v>38</v>
      </c>
      <c r="F25" s="19" t="s">
        <v>39</v>
      </c>
      <c r="G25" s="19" t="s">
        <v>40</v>
      </c>
      <c r="H25" s="19" t="s">
        <v>77</v>
      </c>
      <c r="I25" s="76" t="s">
        <v>78</v>
      </c>
      <c r="J25" s="77"/>
      <c r="K25" s="78"/>
    </row>
    <row r="26" spans="1:11" ht="30.75" customHeight="1" x14ac:dyDescent="0.25">
      <c r="A26" s="91"/>
      <c r="B26" s="107" t="s">
        <v>35</v>
      </c>
      <c r="C26" s="83"/>
      <c r="D26" s="83"/>
      <c r="E26" s="83"/>
      <c r="F26" s="83"/>
      <c r="G26" s="83"/>
      <c r="H26" s="83"/>
      <c r="I26" s="83"/>
      <c r="J26" s="83"/>
      <c r="K26" s="84"/>
    </row>
    <row r="27" spans="1:11" ht="24" customHeight="1" x14ac:dyDescent="0.25">
      <c r="A27" s="91"/>
      <c r="B27" s="85" t="s">
        <v>15</v>
      </c>
      <c r="C27" s="86"/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87">
        <v>0</v>
      </c>
      <c r="J27" s="88"/>
      <c r="K27" s="89"/>
    </row>
    <row r="28" spans="1:11" ht="24" customHeight="1" x14ac:dyDescent="0.25">
      <c r="A28" s="91"/>
      <c r="B28" s="85" t="s">
        <v>16</v>
      </c>
      <c r="C28" s="86"/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87">
        <v>0</v>
      </c>
      <c r="J28" s="88"/>
      <c r="K28" s="89"/>
    </row>
    <row r="29" spans="1:11" ht="24" customHeight="1" x14ac:dyDescent="0.25">
      <c r="A29" s="91"/>
      <c r="B29" s="85" t="s">
        <v>17</v>
      </c>
      <c r="C29" s="86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87">
        <v>0</v>
      </c>
      <c r="J29" s="88"/>
      <c r="K29" s="89"/>
    </row>
    <row r="30" spans="1:11" ht="24" customHeight="1" x14ac:dyDescent="0.25">
      <c r="A30" s="91"/>
      <c r="B30" s="85" t="s">
        <v>18</v>
      </c>
      <c r="C30" s="86"/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87">
        <v>0</v>
      </c>
      <c r="J30" s="88"/>
      <c r="K30" s="89"/>
    </row>
    <row r="31" spans="1:11" ht="24" customHeight="1" x14ac:dyDescent="0.25">
      <c r="A31" s="91"/>
      <c r="B31" s="102" t="s">
        <v>19</v>
      </c>
      <c r="C31" s="102"/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87">
        <v>0</v>
      </c>
      <c r="J31" s="88"/>
      <c r="K31" s="89"/>
    </row>
    <row r="32" spans="1:11" ht="32.25" customHeight="1" x14ac:dyDescent="0.25">
      <c r="A32" s="91"/>
      <c r="B32" s="82" t="s">
        <v>36</v>
      </c>
      <c r="C32" s="83"/>
      <c r="D32" s="83"/>
      <c r="E32" s="83"/>
      <c r="F32" s="83"/>
      <c r="G32" s="83"/>
      <c r="H32" s="83"/>
      <c r="I32" s="83"/>
      <c r="J32" s="83"/>
      <c r="K32" s="84"/>
    </row>
    <row r="33" spans="1:11" ht="24" customHeight="1" x14ac:dyDescent="0.25">
      <c r="A33" s="91"/>
      <c r="B33" s="85" t="s">
        <v>15</v>
      </c>
      <c r="C33" s="86"/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87">
        <v>0</v>
      </c>
      <c r="J33" s="88"/>
      <c r="K33" s="89"/>
    </row>
    <row r="34" spans="1:11" ht="24" customHeight="1" x14ac:dyDescent="0.25">
      <c r="A34" s="91"/>
      <c r="B34" s="85" t="s">
        <v>16</v>
      </c>
      <c r="C34" s="86"/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87">
        <v>0</v>
      </c>
      <c r="J34" s="88"/>
      <c r="K34" s="89"/>
    </row>
    <row r="35" spans="1:11" ht="24" customHeight="1" x14ac:dyDescent="0.25">
      <c r="A35" s="91"/>
      <c r="B35" s="85" t="s">
        <v>17</v>
      </c>
      <c r="C35" s="86"/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87">
        <v>0</v>
      </c>
      <c r="J35" s="88"/>
      <c r="K35" s="89"/>
    </row>
    <row r="36" spans="1:11" ht="24" customHeight="1" x14ac:dyDescent="0.25">
      <c r="A36" s="91"/>
      <c r="B36" s="100" t="s">
        <v>18</v>
      </c>
      <c r="C36" s="100"/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87">
        <v>0</v>
      </c>
      <c r="J36" s="88"/>
      <c r="K36" s="89"/>
    </row>
    <row r="37" spans="1:11" ht="24" customHeight="1" thickBot="1" x14ac:dyDescent="0.3">
      <c r="A37" s="92"/>
      <c r="B37" s="101" t="s">
        <v>19</v>
      </c>
      <c r="C37" s="101"/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79">
        <v>0</v>
      </c>
      <c r="J37" s="80"/>
      <c r="K37" s="81"/>
    </row>
    <row r="38" spans="1:11" ht="32.25" customHeight="1" x14ac:dyDescent="0.25">
      <c r="A38" s="64" t="s">
        <v>22</v>
      </c>
      <c r="B38" s="65"/>
      <c r="C38" s="66"/>
      <c r="D38" s="73" t="s">
        <v>20</v>
      </c>
      <c r="E38" s="74"/>
      <c r="F38" s="74"/>
      <c r="G38" s="74"/>
      <c r="H38" s="74"/>
      <c r="I38" s="74"/>
      <c r="J38" s="74"/>
      <c r="K38" s="75"/>
    </row>
    <row r="39" spans="1:11" ht="26.25" customHeight="1" x14ac:dyDescent="0.25">
      <c r="A39" s="67"/>
      <c r="B39" s="68"/>
      <c r="C39" s="69"/>
      <c r="D39" s="15" t="s">
        <v>23</v>
      </c>
      <c r="E39" s="19" t="s">
        <v>38</v>
      </c>
      <c r="F39" s="19" t="s">
        <v>39</v>
      </c>
      <c r="G39" s="19" t="s">
        <v>40</v>
      </c>
      <c r="H39" s="19" t="s">
        <v>77</v>
      </c>
      <c r="I39" s="76" t="s">
        <v>78</v>
      </c>
      <c r="J39" s="77"/>
      <c r="K39" s="78"/>
    </row>
    <row r="40" spans="1:11" ht="24" customHeight="1" thickBot="1" x14ac:dyDescent="0.3">
      <c r="A40" s="70"/>
      <c r="B40" s="71"/>
      <c r="C40" s="72"/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79">
        <v>0</v>
      </c>
      <c r="J40" s="80"/>
      <c r="K40" s="81"/>
    </row>
  </sheetData>
  <mergeCells count="61">
    <mergeCell ref="J1:K1"/>
    <mergeCell ref="B27:C27"/>
    <mergeCell ref="I27:K27"/>
    <mergeCell ref="B28:C28"/>
    <mergeCell ref="I18:K18"/>
    <mergeCell ref="I19:K19"/>
    <mergeCell ref="I20:K20"/>
    <mergeCell ref="I21:K21"/>
    <mergeCell ref="I22:K22"/>
    <mergeCell ref="D12:D13"/>
    <mergeCell ref="E12:K12"/>
    <mergeCell ref="I25:K25"/>
    <mergeCell ref="B26:K26"/>
    <mergeCell ref="B12:B13"/>
    <mergeCell ref="C12:C13"/>
    <mergeCell ref="B11:K11"/>
    <mergeCell ref="A17:A23"/>
    <mergeCell ref="B17:C18"/>
    <mergeCell ref="D17:K17"/>
    <mergeCell ref="B19:C19"/>
    <mergeCell ref="B20:C20"/>
    <mergeCell ref="I23:K23"/>
    <mergeCell ref="B23:C23"/>
    <mergeCell ref="B21:C21"/>
    <mergeCell ref="B22:C22"/>
    <mergeCell ref="B37:C37"/>
    <mergeCell ref="I37:K37"/>
    <mergeCell ref="I28:K28"/>
    <mergeCell ref="B29:C29"/>
    <mergeCell ref="I29:K29"/>
    <mergeCell ref="B30:C30"/>
    <mergeCell ref="I30:K30"/>
    <mergeCell ref="B31:C31"/>
    <mergeCell ref="I31:K31"/>
    <mergeCell ref="A38:C40"/>
    <mergeCell ref="D38:K38"/>
    <mergeCell ref="I39:K39"/>
    <mergeCell ref="I40:K40"/>
    <mergeCell ref="B32:K32"/>
    <mergeCell ref="B33:C33"/>
    <mergeCell ref="I33:K33"/>
    <mergeCell ref="B34:C34"/>
    <mergeCell ref="I34:K34"/>
    <mergeCell ref="B35:C35"/>
    <mergeCell ref="I35:K35"/>
    <mergeCell ref="A24:A37"/>
    <mergeCell ref="B24:C25"/>
    <mergeCell ref="D24:K24"/>
    <mergeCell ref="B36:C36"/>
    <mergeCell ref="I36:K36"/>
    <mergeCell ref="I2:K2"/>
    <mergeCell ref="A3:K3"/>
    <mergeCell ref="B4:C4"/>
    <mergeCell ref="E4:K4"/>
    <mergeCell ref="B5:K5"/>
    <mergeCell ref="A12:A16"/>
    <mergeCell ref="B6:K6"/>
    <mergeCell ref="B7:K7"/>
    <mergeCell ref="B8:K8"/>
    <mergeCell ref="B9:K9"/>
    <mergeCell ref="B10:K10"/>
  </mergeCells>
  <pageMargins left="0.78740157480314965" right="0.78740157480314965" top="0.94791666666666663" bottom="0.39370078740157483" header="0.31496062992125984" footer="0.31496062992125984"/>
  <pageSetup paperSize="9" scale="52" firstPageNumber="3" fitToHeight="3" orientation="landscape" useFirstPageNumber="1" horizontalDpi="180" verticalDpi="180" r:id="rId1"/>
  <headerFooter differentFirst="1">
    <oddHeader>&amp;C4</oddHeader>
    <firstHeader>&amp;C3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view="pageLayout" topLeftCell="E1" zoomScale="85" zoomScaleNormal="80" zoomScaleSheetLayoutView="80" zoomScalePageLayoutView="85" workbookViewId="0">
      <selection activeCell="A33" sqref="A33:B37"/>
    </sheetView>
  </sheetViews>
  <sheetFormatPr defaultRowHeight="15" x14ac:dyDescent="0.25"/>
  <cols>
    <col min="1" max="1" width="14.42578125" style="35" customWidth="1"/>
    <col min="2" max="2" width="46.42578125" style="35" customWidth="1"/>
    <col min="3" max="3" width="25.140625" style="35" customWidth="1"/>
    <col min="4" max="4" width="23.28515625" style="35" customWidth="1"/>
    <col min="5" max="5" width="16.5703125" style="35" customWidth="1"/>
    <col min="6" max="7" width="16.28515625" style="35" customWidth="1"/>
    <col min="8" max="8" width="16.28515625" style="36" customWidth="1"/>
    <col min="9" max="16" width="16.28515625" style="35" customWidth="1"/>
    <col min="17" max="17" width="13.28515625" style="35" customWidth="1"/>
    <col min="18" max="16384" width="9.140625" style="35"/>
  </cols>
  <sheetData>
    <row r="1" spans="1:17" s="45" customFormat="1" ht="27.75" customHeight="1" x14ac:dyDescent="0.25">
      <c r="A1" s="140" t="s">
        <v>76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</row>
    <row r="2" spans="1:17" s="45" customFormat="1" x14ac:dyDescent="0.25">
      <c r="H2" s="46"/>
    </row>
    <row r="3" spans="1:17" s="42" customFormat="1" ht="15" customHeight="1" x14ac:dyDescent="0.25">
      <c r="A3" s="132" t="s">
        <v>75</v>
      </c>
      <c r="B3" s="132" t="s">
        <v>74</v>
      </c>
      <c r="C3" s="132" t="s">
        <v>73</v>
      </c>
      <c r="D3" s="132" t="s">
        <v>72</v>
      </c>
      <c r="E3" s="132" t="s">
        <v>71</v>
      </c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1:17" s="42" customFormat="1" x14ac:dyDescent="0.25">
      <c r="A4" s="132"/>
      <c r="B4" s="132"/>
      <c r="C4" s="132"/>
      <c r="D4" s="132"/>
      <c r="E4" s="132" t="s">
        <v>52</v>
      </c>
      <c r="F4" s="132" t="s">
        <v>70</v>
      </c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17" s="42" customFormat="1" x14ac:dyDescent="0.25">
      <c r="A5" s="132"/>
      <c r="B5" s="132"/>
      <c r="C5" s="132"/>
      <c r="D5" s="132"/>
      <c r="E5" s="132"/>
      <c r="F5" s="41" t="s">
        <v>69</v>
      </c>
      <c r="G5" s="41" t="s">
        <v>68</v>
      </c>
      <c r="H5" s="41" t="s">
        <v>67</v>
      </c>
      <c r="I5" s="41" t="s">
        <v>66</v>
      </c>
      <c r="J5" s="41" t="s">
        <v>65</v>
      </c>
      <c r="K5" s="41" t="s">
        <v>64</v>
      </c>
      <c r="L5" s="41" t="s">
        <v>63</v>
      </c>
      <c r="M5" s="41" t="s">
        <v>62</v>
      </c>
      <c r="N5" s="41" t="s">
        <v>61</v>
      </c>
      <c r="O5" s="41" t="s">
        <v>60</v>
      </c>
      <c r="P5" s="41" t="s">
        <v>59</v>
      </c>
      <c r="Q5" s="41" t="s">
        <v>58</v>
      </c>
    </row>
    <row r="6" spans="1:17" s="42" customFormat="1" x14ac:dyDescent="0.25">
      <c r="A6" s="44">
        <v>1</v>
      </c>
      <c r="B6" s="44">
        <v>2</v>
      </c>
      <c r="C6" s="44">
        <v>3</v>
      </c>
      <c r="D6" s="44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  <c r="O6" s="43">
        <v>15</v>
      </c>
      <c r="P6" s="43">
        <v>16</v>
      </c>
      <c r="Q6" s="43">
        <v>17</v>
      </c>
    </row>
    <row r="7" spans="1:17" s="37" customFormat="1" x14ac:dyDescent="0.25">
      <c r="A7" s="144">
        <v>1</v>
      </c>
      <c r="B7" s="147" t="s">
        <v>57</v>
      </c>
      <c r="C7" s="136" t="s">
        <v>92</v>
      </c>
      <c r="D7" s="40" t="s">
        <v>52</v>
      </c>
      <c r="E7" s="38">
        <f>F7+G7+H7+I7+J7+K7+L7+Q7+M7+N7+O7+P7</f>
        <v>5585828.75</v>
      </c>
      <c r="F7" s="38">
        <f t="shared" ref="F7:Q7" si="0">F8+F9+F10+F11</f>
        <v>377400</v>
      </c>
      <c r="G7" s="38">
        <f t="shared" si="0"/>
        <v>205500</v>
      </c>
      <c r="H7" s="38">
        <f t="shared" si="0"/>
        <v>450975.52</v>
      </c>
      <c r="I7" s="38">
        <f t="shared" si="0"/>
        <v>340020</v>
      </c>
      <c r="J7" s="38">
        <f t="shared" si="0"/>
        <v>904530</v>
      </c>
      <c r="K7" s="38">
        <f t="shared" si="0"/>
        <v>410877.79</v>
      </c>
      <c r="L7" s="38">
        <f t="shared" si="0"/>
        <v>396525.44</v>
      </c>
      <c r="M7" s="38">
        <f t="shared" si="0"/>
        <v>500000</v>
      </c>
      <c r="N7" s="38">
        <f t="shared" si="0"/>
        <v>500000</v>
      </c>
      <c r="O7" s="38">
        <f t="shared" si="0"/>
        <v>500000</v>
      </c>
      <c r="P7" s="38">
        <f t="shared" si="0"/>
        <v>500000</v>
      </c>
      <c r="Q7" s="38">
        <f t="shared" si="0"/>
        <v>500000</v>
      </c>
    </row>
    <row r="8" spans="1:17" s="37" customFormat="1" x14ac:dyDescent="0.25">
      <c r="A8" s="145"/>
      <c r="B8" s="148"/>
      <c r="C8" s="137"/>
      <c r="D8" s="40" t="s">
        <v>16</v>
      </c>
      <c r="E8" s="38">
        <f>F8+G8+H8+I8+J8+K8+L8+Q8+M8+N8+O8+P8</f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</row>
    <row r="9" spans="1:17" s="37" customFormat="1" x14ac:dyDescent="0.25">
      <c r="A9" s="145"/>
      <c r="B9" s="148"/>
      <c r="C9" s="137"/>
      <c r="D9" s="40" t="s">
        <v>17</v>
      </c>
      <c r="E9" s="38">
        <f>F9+G9+H9+I9+J9+K9+L9+Q9+M9+N9+O9+P9</f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</row>
    <row r="10" spans="1:17" s="37" customFormat="1" x14ac:dyDescent="0.25">
      <c r="A10" s="145"/>
      <c r="B10" s="148"/>
      <c r="C10" s="137"/>
      <c r="D10" s="40" t="s">
        <v>18</v>
      </c>
      <c r="E10" s="38">
        <f>F10+G10+H10+I10+J10+K10+L10+Q10+M10+N10+O10+P10</f>
        <v>5585828.75</v>
      </c>
      <c r="F10" s="38">
        <v>377400</v>
      </c>
      <c r="G10" s="38">
        <v>205500</v>
      </c>
      <c r="H10" s="38">
        <v>450975.52</v>
      </c>
      <c r="I10" s="38">
        <v>340020</v>
      </c>
      <c r="J10" s="38">
        <v>904530</v>
      </c>
      <c r="K10" s="38">
        <v>410877.79</v>
      </c>
      <c r="L10" s="38">
        <v>396525.44</v>
      </c>
      <c r="M10" s="38">
        <v>500000</v>
      </c>
      <c r="N10" s="38">
        <v>500000</v>
      </c>
      <c r="O10" s="38">
        <v>500000</v>
      </c>
      <c r="P10" s="38">
        <v>500000</v>
      </c>
      <c r="Q10" s="38">
        <v>500000</v>
      </c>
    </row>
    <row r="11" spans="1:17" s="37" customFormat="1" ht="22.5" x14ac:dyDescent="0.25">
      <c r="A11" s="146"/>
      <c r="B11" s="149"/>
      <c r="C11" s="138"/>
      <c r="D11" s="40" t="s">
        <v>19</v>
      </c>
      <c r="E11" s="38">
        <f>F11+G11+H11+I11+J11+K11+L11+Q11+M11+N11+O11+P11</f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</row>
    <row r="12" spans="1:17" s="37" customFormat="1" x14ac:dyDescent="0.25">
      <c r="A12" s="126" t="s">
        <v>56</v>
      </c>
      <c r="B12" s="127"/>
      <c r="C12" s="141"/>
      <c r="D12" s="40" t="s">
        <v>52</v>
      </c>
      <c r="E12" s="38">
        <f>SUM(E13:E16)</f>
        <v>5585828.75</v>
      </c>
      <c r="F12" s="38">
        <f t="shared" ref="F12:Q12" si="1">F13+F14+F15+F16</f>
        <v>377400</v>
      </c>
      <c r="G12" s="38">
        <f t="shared" si="1"/>
        <v>205500</v>
      </c>
      <c r="H12" s="38">
        <f t="shared" si="1"/>
        <v>450975.52</v>
      </c>
      <c r="I12" s="38">
        <f t="shared" si="1"/>
        <v>340020</v>
      </c>
      <c r="J12" s="38">
        <f t="shared" si="1"/>
        <v>904530</v>
      </c>
      <c r="K12" s="38">
        <f t="shared" si="1"/>
        <v>410877.79</v>
      </c>
      <c r="L12" s="38">
        <f t="shared" si="1"/>
        <v>396525.44</v>
      </c>
      <c r="M12" s="38">
        <f t="shared" si="1"/>
        <v>500000</v>
      </c>
      <c r="N12" s="38">
        <f t="shared" si="1"/>
        <v>500000</v>
      </c>
      <c r="O12" s="38">
        <f t="shared" si="1"/>
        <v>500000</v>
      </c>
      <c r="P12" s="38">
        <f t="shared" si="1"/>
        <v>500000</v>
      </c>
      <c r="Q12" s="38">
        <f t="shared" si="1"/>
        <v>500000</v>
      </c>
    </row>
    <row r="13" spans="1:17" s="37" customFormat="1" x14ac:dyDescent="0.25">
      <c r="A13" s="128"/>
      <c r="B13" s="129"/>
      <c r="C13" s="142"/>
      <c r="D13" s="40" t="s">
        <v>16</v>
      </c>
      <c r="E13" s="38">
        <f t="shared" ref="E13:Q13" si="2">E8</f>
        <v>0</v>
      </c>
      <c r="F13" s="38">
        <f t="shared" si="2"/>
        <v>0</v>
      </c>
      <c r="G13" s="38">
        <f t="shared" si="2"/>
        <v>0</v>
      </c>
      <c r="H13" s="38">
        <f t="shared" si="2"/>
        <v>0</v>
      </c>
      <c r="I13" s="38">
        <f t="shared" si="2"/>
        <v>0</v>
      </c>
      <c r="J13" s="38">
        <f t="shared" si="2"/>
        <v>0</v>
      </c>
      <c r="K13" s="38">
        <f t="shared" si="2"/>
        <v>0</v>
      </c>
      <c r="L13" s="38">
        <f t="shared" si="2"/>
        <v>0</v>
      </c>
      <c r="M13" s="38">
        <f t="shared" si="2"/>
        <v>0</v>
      </c>
      <c r="N13" s="38">
        <f t="shared" si="2"/>
        <v>0</v>
      </c>
      <c r="O13" s="38">
        <f t="shared" si="2"/>
        <v>0</v>
      </c>
      <c r="P13" s="38">
        <f t="shared" si="2"/>
        <v>0</v>
      </c>
      <c r="Q13" s="38">
        <f t="shared" si="2"/>
        <v>0</v>
      </c>
    </row>
    <row r="14" spans="1:17" s="37" customFormat="1" x14ac:dyDescent="0.25">
      <c r="A14" s="128"/>
      <c r="B14" s="129"/>
      <c r="C14" s="142"/>
      <c r="D14" s="40" t="s">
        <v>17</v>
      </c>
      <c r="E14" s="38">
        <f t="shared" ref="E14:Q14" si="3">E9</f>
        <v>0</v>
      </c>
      <c r="F14" s="38">
        <f t="shared" si="3"/>
        <v>0</v>
      </c>
      <c r="G14" s="38">
        <f t="shared" si="3"/>
        <v>0</v>
      </c>
      <c r="H14" s="38">
        <f t="shared" si="3"/>
        <v>0</v>
      </c>
      <c r="I14" s="38">
        <f t="shared" si="3"/>
        <v>0</v>
      </c>
      <c r="J14" s="38">
        <f t="shared" si="3"/>
        <v>0</v>
      </c>
      <c r="K14" s="38">
        <f t="shared" si="3"/>
        <v>0</v>
      </c>
      <c r="L14" s="38">
        <f t="shared" si="3"/>
        <v>0</v>
      </c>
      <c r="M14" s="38">
        <f t="shared" si="3"/>
        <v>0</v>
      </c>
      <c r="N14" s="38">
        <f t="shared" si="3"/>
        <v>0</v>
      </c>
      <c r="O14" s="38">
        <f t="shared" si="3"/>
        <v>0</v>
      </c>
      <c r="P14" s="38">
        <f t="shared" si="3"/>
        <v>0</v>
      </c>
      <c r="Q14" s="38">
        <f t="shared" si="3"/>
        <v>0</v>
      </c>
    </row>
    <row r="15" spans="1:17" s="37" customFormat="1" x14ac:dyDescent="0.25">
      <c r="A15" s="128"/>
      <c r="B15" s="129"/>
      <c r="C15" s="142"/>
      <c r="D15" s="40" t="s">
        <v>18</v>
      </c>
      <c r="E15" s="38">
        <f t="shared" ref="E15:Q15" si="4">E10</f>
        <v>5585828.75</v>
      </c>
      <c r="F15" s="38">
        <f t="shared" si="4"/>
        <v>377400</v>
      </c>
      <c r="G15" s="38">
        <f t="shared" si="4"/>
        <v>205500</v>
      </c>
      <c r="H15" s="38">
        <f t="shared" si="4"/>
        <v>450975.52</v>
      </c>
      <c r="I15" s="38">
        <f t="shared" si="4"/>
        <v>340020</v>
      </c>
      <c r="J15" s="38">
        <f t="shared" si="4"/>
        <v>904530</v>
      </c>
      <c r="K15" s="38">
        <f t="shared" si="4"/>
        <v>410877.79</v>
      </c>
      <c r="L15" s="38">
        <f t="shared" si="4"/>
        <v>396525.44</v>
      </c>
      <c r="M15" s="38">
        <f t="shared" si="4"/>
        <v>500000</v>
      </c>
      <c r="N15" s="38">
        <f t="shared" si="4"/>
        <v>500000</v>
      </c>
      <c r="O15" s="38">
        <f t="shared" si="4"/>
        <v>500000</v>
      </c>
      <c r="P15" s="38">
        <f t="shared" si="4"/>
        <v>500000</v>
      </c>
      <c r="Q15" s="38">
        <f t="shared" si="4"/>
        <v>500000</v>
      </c>
    </row>
    <row r="16" spans="1:17" s="37" customFormat="1" ht="22.5" x14ac:dyDescent="0.25">
      <c r="A16" s="130"/>
      <c r="B16" s="131"/>
      <c r="C16" s="143"/>
      <c r="D16" s="40" t="s">
        <v>19</v>
      </c>
      <c r="E16" s="38">
        <f t="shared" ref="E16:Q16" si="5">E11</f>
        <v>0</v>
      </c>
      <c r="F16" s="38">
        <f t="shared" si="5"/>
        <v>0</v>
      </c>
      <c r="G16" s="38">
        <f t="shared" si="5"/>
        <v>0</v>
      </c>
      <c r="H16" s="38">
        <f t="shared" si="5"/>
        <v>0</v>
      </c>
      <c r="I16" s="38">
        <f t="shared" si="5"/>
        <v>0</v>
      </c>
      <c r="J16" s="38">
        <f t="shared" si="5"/>
        <v>0</v>
      </c>
      <c r="K16" s="38">
        <f t="shared" si="5"/>
        <v>0</v>
      </c>
      <c r="L16" s="38">
        <f t="shared" si="5"/>
        <v>0</v>
      </c>
      <c r="M16" s="38">
        <f t="shared" si="5"/>
        <v>0</v>
      </c>
      <c r="N16" s="38">
        <f t="shared" si="5"/>
        <v>0</v>
      </c>
      <c r="O16" s="38">
        <f t="shared" si="5"/>
        <v>0</v>
      </c>
      <c r="P16" s="38">
        <f t="shared" si="5"/>
        <v>0</v>
      </c>
      <c r="Q16" s="38">
        <f t="shared" si="5"/>
        <v>0</v>
      </c>
    </row>
    <row r="17" spans="1:17" s="37" customFormat="1" ht="15" customHeight="1" x14ac:dyDescent="0.25">
      <c r="A17" s="126" t="s">
        <v>55</v>
      </c>
      <c r="B17" s="127"/>
      <c r="C17" s="141"/>
      <c r="D17" s="40" t="s">
        <v>52</v>
      </c>
      <c r="E17" s="38">
        <f t="shared" ref="E17:E26" si="6">F17+G17+H17+I17+J17+K17+L17+Q17+M17+N17+O17+P17</f>
        <v>0</v>
      </c>
      <c r="F17" s="38">
        <f t="shared" ref="F17:Q17" si="7">F18+F19+F20+F21</f>
        <v>0</v>
      </c>
      <c r="G17" s="38">
        <f t="shared" si="7"/>
        <v>0</v>
      </c>
      <c r="H17" s="38">
        <f t="shared" si="7"/>
        <v>0</v>
      </c>
      <c r="I17" s="38">
        <f t="shared" si="7"/>
        <v>0</v>
      </c>
      <c r="J17" s="38">
        <f t="shared" si="7"/>
        <v>0</v>
      </c>
      <c r="K17" s="38">
        <f t="shared" si="7"/>
        <v>0</v>
      </c>
      <c r="L17" s="38">
        <f t="shared" si="7"/>
        <v>0</v>
      </c>
      <c r="M17" s="38">
        <f t="shared" si="7"/>
        <v>0</v>
      </c>
      <c r="N17" s="38">
        <f t="shared" si="7"/>
        <v>0</v>
      </c>
      <c r="O17" s="38">
        <f t="shared" si="7"/>
        <v>0</v>
      </c>
      <c r="P17" s="38">
        <f t="shared" si="7"/>
        <v>0</v>
      </c>
      <c r="Q17" s="38">
        <f t="shared" si="7"/>
        <v>0</v>
      </c>
    </row>
    <row r="18" spans="1:17" s="37" customFormat="1" ht="15" customHeight="1" x14ac:dyDescent="0.25">
      <c r="A18" s="128"/>
      <c r="B18" s="129"/>
      <c r="C18" s="142"/>
      <c r="D18" s="40" t="s">
        <v>16</v>
      </c>
      <c r="E18" s="38">
        <f t="shared" si="6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</row>
    <row r="19" spans="1:17" s="37" customFormat="1" x14ac:dyDescent="0.25">
      <c r="A19" s="128"/>
      <c r="B19" s="129"/>
      <c r="C19" s="142"/>
      <c r="D19" s="40" t="s">
        <v>17</v>
      </c>
      <c r="E19" s="38">
        <f t="shared" si="6"/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</row>
    <row r="20" spans="1:17" s="37" customFormat="1" ht="15" customHeight="1" x14ac:dyDescent="0.25">
      <c r="A20" s="128"/>
      <c r="B20" s="129"/>
      <c r="C20" s="142"/>
      <c r="D20" s="40" t="s">
        <v>18</v>
      </c>
      <c r="E20" s="38">
        <f t="shared" si="6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</row>
    <row r="21" spans="1:17" s="37" customFormat="1" ht="22.5" x14ac:dyDescent="0.25">
      <c r="A21" s="130"/>
      <c r="B21" s="131"/>
      <c r="C21" s="143"/>
      <c r="D21" s="40" t="s">
        <v>19</v>
      </c>
      <c r="E21" s="38">
        <f t="shared" si="6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</row>
    <row r="22" spans="1:17" s="37" customFormat="1" ht="15" customHeight="1" x14ac:dyDescent="0.25">
      <c r="A22" s="126" t="s">
        <v>54</v>
      </c>
      <c r="B22" s="127"/>
      <c r="C22" s="139"/>
      <c r="D22" s="40" t="s">
        <v>52</v>
      </c>
      <c r="E22" s="38">
        <f t="shared" si="6"/>
        <v>5585828.75</v>
      </c>
      <c r="F22" s="38">
        <f t="shared" ref="F22:Q22" si="8">F23+F24+F25+F26</f>
        <v>377400</v>
      </c>
      <c r="G22" s="38">
        <f t="shared" si="8"/>
        <v>205500</v>
      </c>
      <c r="H22" s="38">
        <f t="shared" si="8"/>
        <v>450975.52</v>
      </c>
      <c r="I22" s="38">
        <f t="shared" si="8"/>
        <v>340020</v>
      </c>
      <c r="J22" s="38">
        <f t="shared" si="8"/>
        <v>904530</v>
      </c>
      <c r="K22" s="38">
        <f t="shared" si="8"/>
        <v>410877.79</v>
      </c>
      <c r="L22" s="38">
        <f t="shared" si="8"/>
        <v>396525.44</v>
      </c>
      <c r="M22" s="38">
        <f t="shared" si="8"/>
        <v>500000</v>
      </c>
      <c r="N22" s="38">
        <f t="shared" si="8"/>
        <v>500000</v>
      </c>
      <c r="O22" s="38">
        <f t="shared" si="8"/>
        <v>500000</v>
      </c>
      <c r="P22" s="38">
        <f t="shared" si="8"/>
        <v>500000</v>
      </c>
      <c r="Q22" s="38">
        <f t="shared" si="8"/>
        <v>500000</v>
      </c>
    </row>
    <row r="23" spans="1:17" s="37" customFormat="1" ht="15" customHeight="1" x14ac:dyDescent="0.25">
      <c r="A23" s="128"/>
      <c r="B23" s="129"/>
      <c r="C23" s="139"/>
      <c r="D23" s="40" t="s">
        <v>16</v>
      </c>
      <c r="E23" s="38">
        <f t="shared" si="6"/>
        <v>0</v>
      </c>
      <c r="F23" s="38">
        <f t="shared" ref="F23:Q23" si="9">F13</f>
        <v>0</v>
      </c>
      <c r="G23" s="38">
        <f t="shared" si="9"/>
        <v>0</v>
      </c>
      <c r="H23" s="38">
        <f t="shared" si="9"/>
        <v>0</v>
      </c>
      <c r="I23" s="38">
        <f t="shared" si="9"/>
        <v>0</v>
      </c>
      <c r="J23" s="38">
        <f t="shared" si="9"/>
        <v>0</v>
      </c>
      <c r="K23" s="38">
        <f t="shared" si="9"/>
        <v>0</v>
      </c>
      <c r="L23" s="38">
        <f t="shared" si="9"/>
        <v>0</v>
      </c>
      <c r="M23" s="38">
        <f t="shared" si="9"/>
        <v>0</v>
      </c>
      <c r="N23" s="38">
        <f t="shared" si="9"/>
        <v>0</v>
      </c>
      <c r="O23" s="38">
        <f t="shared" si="9"/>
        <v>0</v>
      </c>
      <c r="P23" s="38">
        <f t="shared" si="9"/>
        <v>0</v>
      </c>
      <c r="Q23" s="38">
        <f t="shared" si="9"/>
        <v>0</v>
      </c>
    </row>
    <row r="24" spans="1:17" s="37" customFormat="1" x14ac:dyDescent="0.25">
      <c r="A24" s="128"/>
      <c r="B24" s="129"/>
      <c r="C24" s="139"/>
      <c r="D24" s="40" t="s">
        <v>17</v>
      </c>
      <c r="E24" s="38">
        <f t="shared" si="6"/>
        <v>0</v>
      </c>
      <c r="F24" s="38">
        <f t="shared" ref="F24:Q24" si="10">F14</f>
        <v>0</v>
      </c>
      <c r="G24" s="38">
        <f t="shared" si="10"/>
        <v>0</v>
      </c>
      <c r="H24" s="38">
        <f t="shared" si="10"/>
        <v>0</v>
      </c>
      <c r="I24" s="38">
        <f t="shared" si="10"/>
        <v>0</v>
      </c>
      <c r="J24" s="38">
        <f t="shared" si="10"/>
        <v>0</v>
      </c>
      <c r="K24" s="38">
        <f t="shared" si="10"/>
        <v>0</v>
      </c>
      <c r="L24" s="38">
        <f t="shared" si="10"/>
        <v>0</v>
      </c>
      <c r="M24" s="38">
        <f t="shared" si="10"/>
        <v>0</v>
      </c>
      <c r="N24" s="38">
        <f t="shared" si="10"/>
        <v>0</v>
      </c>
      <c r="O24" s="38">
        <f t="shared" si="10"/>
        <v>0</v>
      </c>
      <c r="P24" s="38">
        <f t="shared" si="10"/>
        <v>0</v>
      </c>
      <c r="Q24" s="38">
        <f t="shared" si="10"/>
        <v>0</v>
      </c>
    </row>
    <row r="25" spans="1:17" s="37" customFormat="1" ht="15" customHeight="1" x14ac:dyDescent="0.25">
      <c r="A25" s="128"/>
      <c r="B25" s="129"/>
      <c r="C25" s="139"/>
      <c r="D25" s="40" t="s">
        <v>18</v>
      </c>
      <c r="E25" s="38">
        <f t="shared" si="6"/>
        <v>5585828.75</v>
      </c>
      <c r="F25" s="38">
        <f t="shared" ref="F25:Q25" si="11">F15</f>
        <v>377400</v>
      </c>
      <c r="G25" s="38">
        <f t="shared" si="11"/>
        <v>205500</v>
      </c>
      <c r="H25" s="38">
        <f t="shared" si="11"/>
        <v>450975.52</v>
      </c>
      <c r="I25" s="38">
        <f t="shared" si="11"/>
        <v>340020</v>
      </c>
      <c r="J25" s="38">
        <f t="shared" si="11"/>
        <v>904530</v>
      </c>
      <c r="K25" s="38">
        <f t="shared" si="11"/>
        <v>410877.79</v>
      </c>
      <c r="L25" s="38">
        <f t="shared" si="11"/>
        <v>396525.44</v>
      </c>
      <c r="M25" s="38">
        <f t="shared" si="11"/>
        <v>500000</v>
      </c>
      <c r="N25" s="38">
        <f t="shared" si="11"/>
        <v>500000</v>
      </c>
      <c r="O25" s="38">
        <f t="shared" si="11"/>
        <v>500000</v>
      </c>
      <c r="P25" s="38">
        <f t="shared" si="11"/>
        <v>500000</v>
      </c>
      <c r="Q25" s="38">
        <f t="shared" si="11"/>
        <v>500000</v>
      </c>
    </row>
    <row r="26" spans="1:17" s="37" customFormat="1" ht="22.5" x14ac:dyDescent="0.25">
      <c r="A26" s="130"/>
      <c r="B26" s="131"/>
      <c r="C26" s="139"/>
      <c r="D26" s="40" t="s">
        <v>19</v>
      </c>
      <c r="E26" s="38">
        <f t="shared" si="6"/>
        <v>0</v>
      </c>
      <c r="F26" s="38">
        <f t="shared" ref="F26:Q26" si="12">F16</f>
        <v>0</v>
      </c>
      <c r="G26" s="38">
        <f t="shared" si="12"/>
        <v>0</v>
      </c>
      <c r="H26" s="38">
        <f t="shared" si="12"/>
        <v>0</v>
      </c>
      <c r="I26" s="38">
        <f t="shared" si="12"/>
        <v>0</v>
      </c>
      <c r="J26" s="38">
        <f t="shared" si="12"/>
        <v>0</v>
      </c>
      <c r="K26" s="38">
        <f t="shared" si="12"/>
        <v>0</v>
      </c>
      <c r="L26" s="38">
        <f t="shared" si="12"/>
        <v>0</v>
      </c>
      <c r="M26" s="38">
        <f t="shared" si="12"/>
        <v>0</v>
      </c>
      <c r="N26" s="38">
        <f t="shared" si="12"/>
        <v>0</v>
      </c>
      <c r="O26" s="38">
        <f t="shared" si="12"/>
        <v>0</v>
      </c>
      <c r="P26" s="38">
        <f t="shared" si="12"/>
        <v>0</v>
      </c>
      <c r="Q26" s="38">
        <f t="shared" si="12"/>
        <v>0</v>
      </c>
    </row>
    <row r="27" spans="1:17" s="37" customFormat="1" ht="15" customHeight="1" x14ac:dyDescent="0.25">
      <c r="A27" s="50"/>
      <c r="B27" s="39" t="s">
        <v>53</v>
      </c>
      <c r="C27" s="39"/>
      <c r="D27" s="41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</row>
    <row r="28" spans="1:17" s="37" customFormat="1" ht="15" customHeight="1" x14ac:dyDescent="0.25">
      <c r="A28" s="126" t="s">
        <v>94</v>
      </c>
      <c r="B28" s="127"/>
      <c r="C28" s="136" t="s">
        <v>93</v>
      </c>
      <c r="D28" s="40" t="s">
        <v>52</v>
      </c>
      <c r="E28" s="38">
        <f t="shared" ref="E28:E37" si="13">F28+G28+H28+I28+J28+K28+L28+Q28+M28+N28+O28+P28</f>
        <v>4253253.75</v>
      </c>
      <c r="F28" s="38">
        <f t="shared" ref="F28:Q28" si="14">F29+F30+F31+F32</f>
        <v>297400</v>
      </c>
      <c r="G28" s="38">
        <f t="shared" si="14"/>
        <v>125850</v>
      </c>
      <c r="H28" s="38">
        <f t="shared" si="14"/>
        <v>450975.52</v>
      </c>
      <c r="I28" s="38">
        <f t="shared" si="14"/>
        <v>250020</v>
      </c>
      <c r="J28" s="38">
        <f t="shared" si="14"/>
        <v>381605</v>
      </c>
      <c r="K28" s="38">
        <f t="shared" si="14"/>
        <v>330877.78999999998</v>
      </c>
      <c r="L28" s="38">
        <f t="shared" si="14"/>
        <v>316525.44</v>
      </c>
      <c r="M28" s="38">
        <f t="shared" si="14"/>
        <v>420000</v>
      </c>
      <c r="N28" s="38">
        <f t="shared" si="14"/>
        <v>420000</v>
      </c>
      <c r="O28" s="38">
        <f t="shared" si="14"/>
        <v>420000</v>
      </c>
      <c r="P28" s="38">
        <f t="shared" si="14"/>
        <v>420000</v>
      </c>
      <c r="Q28" s="38">
        <f t="shared" si="14"/>
        <v>420000</v>
      </c>
    </row>
    <row r="29" spans="1:17" s="37" customFormat="1" ht="15" customHeight="1" x14ac:dyDescent="0.25">
      <c r="A29" s="128"/>
      <c r="B29" s="129"/>
      <c r="C29" s="137"/>
      <c r="D29" s="40" t="s">
        <v>16</v>
      </c>
      <c r="E29" s="38">
        <f t="shared" si="13"/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</row>
    <row r="30" spans="1:17" s="37" customFormat="1" x14ac:dyDescent="0.25">
      <c r="A30" s="128"/>
      <c r="B30" s="129"/>
      <c r="C30" s="137"/>
      <c r="D30" s="40" t="s">
        <v>17</v>
      </c>
      <c r="E30" s="38">
        <f t="shared" si="13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</row>
    <row r="31" spans="1:17" s="37" customFormat="1" ht="15" customHeight="1" x14ac:dyDescent="0.25">
      <c r="A31" s="128"/>
      <c r="B31" s="129"/>
      <c r="C31" s="137"/>
      <c r="D31" s="40" t="s">
        <v>18</v>
      </c>
      <c r="E31" s="38">
        <f t="shared" si="13"/>
        <v>4253253.75</v>
      </c>
      <c r="F31" s="38">
        <f t="shared" ref="F31:Q31" si="15">F10-F36</f>
        <v>297400</v>
      </c>
      <c r="G31" s="38">
        <f t="shared" si="15"/>
        <v>125850</v>
      </c>
      <c r="H31" s="38">
        <f t="shared" si="15"/>
        <v>450975.52</v>
      </c>
      <c r="I31" s="38">
        <f t="shared" si="15"/>
        <v>250020</v>
      </c>
      <c r="J31" s="38">
        <v>381605</v>
      </c>
      <c r="K31" s="38">
        <f t="shared" si="15"/>
        <v>330877.78999999998</v>
      </c>
      <c r="L31" s="38">
        <f t="shared" si="15"/>
        <v>316525.44</v>
      </c>
      <c r="M31" s="38">
        <f t="shared" si="15"/>
        <v>420000</v>
      </c>
      <c r="N31" s="38">
        <f t="shared" si="15"/>
        <v>420000</v>
      </c>
      <c r="O31" s="38">
        <f t="shared" si="15"/>
        <v>420000</v>
      </c>
      <c r="P31" s="38">
        <f t="shared" si="15"/>
        <v>420000</v>
      </c>
      <c r="Q31" s="38">
        <f t="shared" si="15"/>
        <v>420000</v>
      </c>
    </row>
    <row r="32" spans="1:17" s="37" customFormat="1" ht="22.5" x14ac:dyDescent="0.25">
      <c r="A32" s="130"/>
      <c r="B32" s="131"/>
      <c r="C32" s="138"/>
      <c r="D32" s="40" t="s">
        <v>19</v>
      </c>
      <c r="E32" s="38">
        <f t="shared" si="13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</row>
    <row r="33" spans="1:17" s="37" customFormat="1" ht="15" customHeight="1" x14ac:dyDescent="0.25">
      <c r="A33" s="126" t="s">
        <v>96</v>
      </c>
      <c r="B33" s="127"/>
      <c r="C33" s="136" t="s">
        <v>95</v>
      </c>
      <c r="D33" s="40" t="s">
        <v>52</v>
      </c>
      <c r="E33" s="38">
        <f t="shared" si="13"/>
        <v>578775</v>
      </c>
      <c r="F33" s="38">
        <f t="shared" ref="F33:I33" si="16">F34+F35+F36+F37</f>
        <v>80000</v>
      </c>
      <c r="G33" s="38">
        <f t="shared" si="16"/>
        <v>79650</v>
      </c>
      <c r="H33" s="38">
        <f t="shared" si="16"/>
        <v>0</v>
      </c>
      <c r="I33" s="38">
        <f t="shared" si="16"/>
        <v>90000</v>
      </c>
      <c r="J33" s="38">
        <f>J34+J35+J36+J37</f>
        <v>329125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</row>
    <row r="34" spans="1:17" s="37" customFormat="1" ht="15" customHeight="1" x14ac:dyDescent="0.25">
      <c r="A34" s="128"/>
      <c r="B34" s="129"/>
      <c r="C34" s="137"/>
      <c r="D34" s="40" t="s">
        <v>16</v>
      </c>
      <c r="E34" s="38">
        <f t="shared" si="13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</row>
    <row r="35" spans="1:17" s="37" customFormat="1" x14ac:dyDescent="0.25">
      <c r="A35" s="128"/>
      <c r="B35" s="129"/>
      <c r="C35" s="137"/>
      <c r="D35" s="40" t="s">
        <v>17</v>
      </c>
      <c r="E35" s="38">
        <f t="shared" si="13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</row>
    <row r="36" spans="1:17" s="37" customFormat="1" ht="15" customHeight="1" x14ac:dyDescent="0.25">
      <c r="A36" s="128"/>
      <c r="B36" s="129"/>
      <c r="C36" s="137"/>
      <c r="D36" s="40" t="s">
        <v>18</v>
      </c>
      <c r="E36" s="38">
        <f t="shared" si="13"/>
        <v>1138775</v>
      </c>
      <c r="F36" s="38">
        <v>80000</v>
      </c>
      <c r="G36" s="38">
        <v>79650</v>
      </c>
      <c r="H36" s="38">
        <v>0</v>
      </c>
      <c r="I36" s="38">
        <v>90000</v>
      </c>
      <c r="J36" s="38">
        <v>329125</v>
      </c>
      <c r="K36" s="38">
        <v>80000</v>
      </c>
      <c r="L36" s="38">
        <v>80000</v>
      </c>
      <c r="M36" s="38">
        <v>80000</v>
      </c>
      <c r="N36" s="38">
        <v>80000</v>
      </c>
      <c r="O36" s="38">
        <v>80000</v>
      </c>
      <c r="P36" s="38">
        <v>80000</v>
      </c>
      <c r="Q36" s="38">
        <v>80000</v>
      </c>
    </row>
    <row r="37" spans="1:17" s="37" customFormat="1" ht="22.5" x14ac:dyDescent="0.25">
      <c r="A37" s="130"/>
      <c r="B37" s="131"/>
      <c r="C37" s="138"/>
      <c r="D37" s="39" t="s">
        <v>19</v>
      </c>
      <c r="E37" s="38">
        <f t="shared" si="13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</row>
    <row r="38" spans="1:17" ht="15" customHeight="1" x14ac:dyDescent="0.25">
      <c r="A38" s="126" t="s">
        <v>96</v>
      </c>
      <c r="B38" s="127"/>
      <c r="C38" s="136" t="s">
        <v>97</v>
      </c>
      <c r="D38" s="40" t="s">
        <v>52</v>
      </c>
      <c r="E38" s="38">
        <f t="shared" ref="E38:E42" si="17">F38+G38+H38+I38+J38+K38+L38+Q38+M38+N38+O38+P38</f>
        <v>1003450</v>
      </c>
      <c r="F38" s="38">
        <f t="shared" ref="F38:I38" si="18">F39+F40+F41+F42</f>
        <v>80000</v>
      </c>
      <c r="G38" s="38">
        <f t="shared" si="18"/>
        <v>79650</v>
      </c>
      <c r="H38" s="38">
        <f t="shared" si="18"/>
        <v>0</v>
      </c>
      <c r="I38" s="38">
        <f t="shared" si="18"/>
        <v>90000</v>
      </c>
      <c r="J38" s="38">
        <f>J39+J40+J41+J42</f>
        <v>193800</v>
      </c>
      <c r="K38" s="38">
        <f t="shared" ref="K38:Q38" si="19">K39+K40+K41+K42</f>
        <v>80000</v>
      </c>
      <c r="L38" s="38">
        <f t="shared" si="19"/>
        <v>80000</v>
      </c>
      <c r="M38" s="38">
        <f t="shared" si="19"/>
        <v>80000</v>
      </c>
      <c r="N38" s="38">
        <f t="shared" si="19"/>
        <v>80000</v>
      </c>
      <c r="O38" s="38">
        <f t="shared" si="19"/>
        <v>80000</v>
      </c>
      <c r="P38" s="38">
        <f t="shared" si="19"/>
        <v>80000</v>
      </c>
      <c r="Q38" s="38">
        <f t="shared" si="19"/>
        <v>80000</v>
      </c>
    </row>
    <row r="39" spans="1:17" x14ac:dyDescent="0.25">
      <c r="A39" s="128"/>
      <c r="B39" s="129"/>
      <c r="C39" s="137"/>
      <c r="D39" s="40" t="s">
        <v>16</v>
      </c>
      <c r="E39" s="38">
        <f t="shared" si="17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</row>
    <row r="40" spans="1:17" x14ac:dyDescent="0.25">
      <c r="A40" s="128"/>
      <c r="B40" s="129"/>
      <c r="C40" s="137"/>
      <c r="D40" s="40" t="s">
        <v>17</v>
      </c>
      <c r="E40" s="38">
        <f t="shared" si="17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</row>
    <row r="41" spans="1:17" x14ac:dyDescent="0.25">
      <c r="A41" s="128"/>
      <c r="B41" s="129"/>
      <c r="C41" s="137"/>
      <c r="D41" s="40" t="s">
        <v>18</v>
      </c>
      <c r="E41" s="38">
        <f t="shared" si="17"/>
        <v>1003450</v>
      </c>
      <c r="F41" s="38">
        <v>80000</v>
      </c>
      <c r="G41" s="38">
        <v>79650</v>
      </c>
      <c r="H41" s="38">
        <v>0</v>
      </c>
      <c r="I41" s="38">
        <v>90000</v>
      </c>
      <c r="J41" s="38">
        <v>193800</v>
      </c>
      <c r="K41" s="38">
        <v>80000</v>
      </c>
      <c r="L41" s="38">
        <v>80000</v>
      </c>
      <c r="M41" s="38">
        <v>80000</v>
      </c>
      <c r="N41" s="38">
        <v>80000</v>
      </c>
      <c r="O41" s="38">
        <v>80000</v>
      </c>
      <c r="P41" s="38">
        <v>80000</v>
      </c>
      <c r="Q41" s="38">
        <v>80000</v>
      </c>
    </row>
    <row r="42" spans="1:17" ht="22.5" x14ac:dyDescent="0.25">
      <c r="A42" s="130"/>
      <c r="B42" s="131"/>
      <c r="C42" s="138"/>
      <c r="D42" s="39" t="s">
        <v>19</v>
      </c>
      <c r="E42" s="38">
        <f t="shared" si="17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</row>
    <row r="43" spans="1:17" x14ac:dyDescent="0.25">
      <c r="A43" s="133"/>
    </row>
    <row r="44" spans="1:17" x14ac:dyDescent="0.25">
      <c r="A44" s="134"/>
    </row>
    <row r="45" spans="1:17" x14ac:dyDescent="0.25">
      <c r="A45" s="134"/>
    </row>
    <row r="46" spans="1:17" x14ac:dyDescent="0.25">
      <c r="A46" s="134"/>
    </row>
    <row r="47" spans="1:17" x14ac:dyDescent="0.25">
      <c r="A47" s="135"/>
    </row>
  </sheetData>
  <mergeCells count="24">
    <mergeCell ref="A1:Q1"/>
    <mergeCell ref="C17:C21"/>
    <mergeCell ref="F4:Q4"/>
    <mergeCell ref="A7:A11"/>
    <mergeCell ref="B7:B11"/>
    <mergeCell ref="C7:C11"/>
    <mergeCell ref="C12:C16"/>
    <mergeCell ref="A3:A5"/>
    <mergeCell ref="B3:B5"/>
    <mergeCell ref="C3:C5"/>
    <mergeCell ref="D3:D5"/>
    <mergeCell ref="A43:A47"/>
    <mergeCell ref="C38:C42"/>
    <mergeCell ref="C22:C26"/>
    <mergeCell ref="C28:C32"/>
    <mergeCell ref="C33:C37"/>
    <mergeCell ref="A22:B26"/>
    <mergeCell ref="A28:B32"/>
    <mergeCell ref="A33:B37"/>
    <mergeCell ref="A38:B42"/>
    <mergeCell ref="E3:Q3"/>
    <mergeCell ref="E4:E5"/>
    <mergeCell ref="A12:B16"/>
    <mergeCell ref="A17:B21"/>
  </mergeCells>
  <pageMargins left="0.78740157480314965" right="0.78740157480314965" top="1.1811023622047245" bottom="0.39370078740157483" header="0.31496062992125984" footer="0.31496062992125984"/>
  <pageSetup paperSize="9" scale="40" firstPageNumber="3" fitToHeight="5" orientation="landscape" useFirstPageNumber="1" verticalDpi="180" r:id="rId1"/>
  <headerFooter>
    <oddHeader>&amp;C5&amp;R&amp;"Times New Roman,обычный"Приложение 2 к постановлению 
администрации города Покачи
от 19.10.2023 № 821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view="pageLayout" zoomScaleNormal="100" zoomScaleSheetLayoutView="80" workbookViewId="0">
      <selection activeCell="O1" sqref="O1:P1"/>
    </sheetView>
  </sheetViews>
  <sheetFormatPr defaultRowHeight="15" x14ac:dyDescent="0.25"/>
  <cols>
    <col min="2" max="2" width="45.42578125" customWidth="1"/>
    <col min="16" max="16" width="26.7109375" customWidth="1"/>
  </cols>
  <sheetData>
    <row r="1" spans="1:16" ht="4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4"/>
      <c r="N1" s="34"/>
      <c r="O1" s="154" t="s">
        <v>99</v>
      </c>
      <c r="P1" s="154"/>
    </row>
    <row r="2" spans="1:16" ht="36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2"/>
      <c r="N2" s="33"/>
      <c r="O2" s="33"/>
      <c r="P2" s="30" t="s">
        <v>41</v>
      </c>
    </row>
    <row r="3" spans="1:16" x14ac:dyDescent="0.25">
      <c r="A3" s="155" t="s">
        <v>42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" customHeight="1" x14ac:dyDescent="0.25">
      <c r="A5" s="156" t="s">
        <v>43</v>
      </c>
      <c r="B5" s="158" t="s">
        <v>44</v>
      </c>
      <c r="C5" s="158" t="s">
        <v>45</v>
      </c>
      <c r="D5" s="160" t="s">
        <v>46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  <c r="P5" s="158" t="s">
        <v>47</v>
      </c>
    </row>
    <row r="6" spans="1:16" x14ac:dyDescent="0.25">
      <c r="A6" s="157"/>
      <c r="B6" s="159"/>
      <c r="C6" s="159"/>
      <c r="D6" s="29">
        <v>2019</v>
      </c>
      <c r="E6" s="29">
        <v>2020</v>
      </c>
      <c r="F6" s="29">
        <v>2021</v>
      </c>
      <c r="G6" s="29">
        <v>2022</v>
      </c>
      <c r="H6" s="29">
        <v>2023</v>
      </c>
      <c r="I6" s="29">
        <v>2024</v>
      </c>
      <c r="J6" s="29">
        <v>2025</v>
      </c>
      <c r="K6" s="29">
        <v>2026</v>
      </c>
      <c r="L6" s="29">
        <v>2027</v>
      </c>
      <c r="M6" s="29">
        <v>2028</v>
      </c>
      <c r="N6" s="29">
        <v>2029</v>
      </c>
      <c r="O6" s="29">
        <v>2030</v>
      </c>
      <c r="P6" s="159"/>
    </row>
    <row r="7" spans="1:16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  <c r="P7" s="26">
        <v>16</v>
      </c>
    </row>
    <row r="8" spans="1:16" ht="119.25" customHeight="1" x14ac:dyDescent="0.25">
      <c r="A8" s="48">
        <v>1</v>
      </c>
      <c r="B8" s="27" t="s">
        <v>48</v>
      </c>
      <c r="C8" s="28">
        <v>2.5899999999999999E-3</v>
      </c>
      <c r="D8" s="28">
        <v>2.5899999999999999E-3</v>
      </c>
      <c r="E8" s="28">
        <v>6.2E-4</v>
      </c>
      <c r="F8" s="28">
        <v>2.6099999999999999E-3</v>
      </c>
      <c r="G8" s="31">
        <v>2.3E-3</v>
      </c>
      <c r="H8" s="28">
        <v>2.3E-3</v>
      </c>
      <c r="I8" s="28">
        <v>2.3999999999999998E-3</v>
      </c>
      <c r="J8" s="28">
        <v>2.3999999999999998E-3</v>
      </c>
      <c r="K8" s="28">
        <v>2.3999999999999998E-3</v>
      </c>
      <c r="L8" s="28">
        <v>2.3999999999999998E-3</v>
      </c>
      <c r="M8" s="28">
        <v>2.3999999999999998E-3</v>
      </c>
      <c r="N8" s="28">
        <v>2.3999999999999998E-3</v>
      </c>
      <c r="O8" s="28">
        <v>2.3999999999999998E-3</v>
      </c>
      <c r="P8" s="28">
        <v>2.3999999999999998E-3</v>
      </c>
    </row>
    <row r="9" spans="1:16" ht="56.25" customHeight="1" x14ac:dyDescent="0.25">
      <c r="A9" s="48">
        <v>2</v>
      </c>
      <c r="B9" s="27" t="s">
        <v>81</v>
      </c>
      <c r="C9" s="49">
        <v>0.8</v>
      </c>
      <c r="D9" s="49">
        <v>0.8</v>
      </c>
      <c r="E9" s="49">
        <v>0.8</v>
      </c>
      <c r="F9" s="49">
        <v>0.90400000000000003</v>
      </c>
      <c r="G9" s="49">
        <v>1.109</v>
      </c>
      <c r="H9" s="49">
        <v>1.27</v>
      </c>
      <c r="I9" s="49">
        <v>1.3879999999999999</v>
      </c>
      <c r="J9" s="49">
        <v>1.3879999999999999</v>
      </c>
      <c r="K9" s="49">
        <v>1.3879999999999999</v>
      </c>
      <c r="L9" s="49">
        <v>1.3879999999999999</v>
      </c>
      <c r="M9" s="49">
        <v>1.3879999999999999</v>
      </c>
      <c r="N9" s="49">
        <v>1.3879999999999999</v>
      </c>
      <c r="O9" s="49">
        <v>1.3879999999999999</v>
      </c>
      <c r="P9" s="49">
        <v>1.3879999999999999</v>
      </c>
    </row>
    <row r="10" spans="1:16" ht="15" customHeight="1" x14ac:dyDescent="0.25">
      <c r="A10" s="152">
        <v>3</v>
      </c>
      <c r="B10" s="27" t="s">
        <v>37</v>
      </c>
      <c r="C10" s="150">
        <v>21.7</v>
      </c>
      <c r="D10" s="150">
        <v>21.8</v>
      </c>
      <c r="E10" s="150">
        <v>22</v>
      </c>
      <c r="F10" s="150">
        <v>22.2</v>
      </c>
      <c r="G10" s="150">
        <v>22.4</v>
      </c>
      <c r="H10" s="150">
        <v>22.5</v>
      </c>
      <c r="I10" s="150">
        <v>22.6</v>
      </c>
      <c r="J10" s="150">
        <v>22.8</v>
      </c>
      <c r="K10" s="150">
        <v>29</v>
      </c>
      <c r="L10" s="150">
        <v>29</v>
      </c>
      <c r="M10" s="150">
        <v>29</v>
      </c>
      <c r="N10" s="150">
        <v>29</v>
      </c>
      <c r="O10" s="150">
        <v>29</v>
      </c>
      <c r="P10" s="150">
        <v>29</v>
      </c>
    </row>
    <row r="11" spans="1:16" ht="42.75" customHeight="1" x14ac:dyDescent="0.25">
      <c r="A11" s="153"/>
      <c r="B11" s="27" t="s">
        <v>49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</row>
    <row r="12" spans="1:16" ht="41.25" customHeight="1" x14ac:dyDescent="0.25">
      <c r="A12" s="48" t="s">
        <v>88</v>
      </c>
      <c r="B12" s="27" t="s">
        <v>50</v>
      </c>
      <c r="C12" s="47">
        <v>1178</v>
      </c>
      <c r="D12" s="47">
        <v>1163</v>
      </c>
      <c r="E12" s="47">
        <v>1161</v>
      </c>
      <c r="F12" s="47">
        <v>1173</v>
      </c>
      <c r="G12" s="47">
        <v>1187</v>
      </c>
      <c r="H12" s="47">
        <v>1194</v>
      </c>
      <c r="I12" s="47">
        <v>1196</v>
      </c>
      <c r="J12" s="47">
        <v>1206</v>
      </c>
      <c r="K12" s="47">
        <v>1537</v>
      </c>
      <c r="L12" s="47">
        <v>1537</v>
      </c>
      <c r="M12" s="47">
        <v>1537</v>
      </c>
      <c r="N12" s="47">
        <v>1537</v>
      </c>
      <c r="O12" s="47">
        <v>1537</v>
      </c>
      <c r="P12" s="47">
        <v>1537</v>
      </c>
    </row>
    <row r="13" spans="1:16" ht="38.25" customHeight="1" x14ac:dyDescent="0.25">
      <c r="A13" s="48" t="s">
        <v>89</v>
      </c>
      <c r="B13" s="27" t="s">
        <v>51</v>
      </c>
      <c r="C13" s="47">
        <v>5430</v>
      </c>
      <c r="D13" s="47">
        <v>5335</v>
      </c>
      <c r="E13" s="47">
        <v>5279</v>
      </c>
      <c r="F13" s="47">
        <v>5285</v>
      </c>
      <c r="G13" s="47">
        <v>5300</v>
      </c>
      <c r="H13" s="47">
        <v>5305</v>
      </c>
      <c r="I13" s="47">
        <v>5290</v>
      </c>
      <c r="J13" s="47">
        <v>5290</v>
      </c>
      <c r="K13" s="47">
        <v>5300</v>
      </c>
      <c r="L13" s="47">
        <v>5300</v>
      </c>
      <c r="M13" s="47">
        <v>5300</v>
      </c>
      <c r="N13" s="47">
        <v>5300</v>
      </c>
      <c r="O13" s="47">
        <v>5300</v>
      </c>
      <c r="P13" s="47">
        <v>5300</v>
      </c>
    </row>
  </sheetData>
  <mergeCells count="22">
    <mergeCell ref="O1:P1"/>
    <mergeCell ref="A3:P3"/>
    <mergeCell ref="A5:A6"/>
    <mergeCell ref="B5:B6"/>
    <mergeCell ref="C5:C6"/>
    <mergeCell ref="D5:O5"/>
    <mergeCell ref="P5:P6"/>
    <mergeCell ref="A10:A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</mergeCells>
  <pageMargins left="0.78740157480314965" right="0.78740157480314965" top="1.1811023622047245" bottom="0.39370078740157483" header="0.31496062992125984" footer="0.31496062992125984"/>
  <pageSetup paperSize="9" scale="64" firstPageNumber="5" orientation="landscape" useFirstPageNumber="1" r:id="rId1"/>
  <headerFooter>
    <oddHeader>&amp;C6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 </vt:lpstr>
      <vt:lpstr>Таблица 2</vt:lpstr>
      <vt:lpstr>Таблица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2023-10-20T05:41:54Z</dcterms:modified>
</cp:coreProperties>
</file>