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0" yWindow="60" windowWidth="16965" windowHeight="12315"/>
  </bookViews>
  <sheets>
    <sheet name="1_за первое полугодие за 2023" sheetId="26" r:id="rId1"/>
  </sheets>
  <definedNames>
    <definedName name="_xlnm._FilterDatabase" localSheetId="0" hidden="1">'1_за первое полугодие за 2023'!$A$8:$F$122</definedName>
    <definedName name="_xlnm.Print_Titles" localSheetId="0">'1_за первое полугодие за 2023'!$9:$9</definedName>
  </definedNames>
  <calcPr calcId="144525"/>
</workbook>
</file>

<file path=xl/calcChain.xml><?xml version="1.0" encoding="utf-8"?>
<calcChain xmlns="http://schemas.openxmlformats.org/spreadsheetml/2006/main">
  <c r="F121" i="26" l="1"/>
  <c r="F37" i="26"/>
  <c r="F45" i="26"/>
  <c r="E105" i="26"/>
  <c r="D105" i="26"/>
  <c r="C105" i="26"/>
  <c r="F112" i="26" l="1"/>
  <c r="F111" i="26"/>
  <c r="F64" i="26" l="1"/>
  <c r="F58" i="26"/>
  <c r="F72" i="26"/>
  <c r="F71" i="26"/>
  <c r="F69" i="26"/>
  <c r="F68" i="26"/>
  <c r="F67" i="26"/>
  <c r="F62" i="26"/>
  <c r="F79" i="26"/>
  <c r="F78" i="26"/>
  <c r="F105" i="26"/>
  <c r="F107" i="26"/>
  <c r="F109" i="26"/>
  <c r="F102" i="26"/>
  <c r="F94" i="26"/>
  <c r="F92" i="26"/>
  <c r="F91" i="26"/>
  <c r="F115" i="26"/>
  <c r="F103" i="26"/>
  <c r="F101" i="26"/>
  <c r="F97" i="26"/>
  <c r="F96" i="26"/>
  <c r="F93" i="26"/>
  <c r="F90" i="26"/>
  <c r="F89" i="26"/>
  <c r="F88" i="26"/>
  <c r="F87" i="26"/>
  <c r="F86" i="26"/>
  <c r="F80" i="26"/>
  <c r="F77" i="26"/>
  <c r="F76" i="26"/>
  <c r="F73" i="26"/>
  <c r="F66" i="26"/>
  <c r="F65" i="26"/>
  <c r="F63" i="26"/>
  <c r="F61" i="26"/>
  <c r="F53" i="26"/>
  <c r="F48" i="26"/>
  <c r="F44" i="26"/>
  <c r="F43" i="26"/>
  <c r="F38" i="26"/>
  <c r="F35" i="26"/>
  <c r="F33" i="26"/>
  <c r="F31" i="26"/>
  <c r="F29" i="26"/>
  <c r="F25" i="26"/>
  <c r="F24" i="26"/>
  <c r="F22" i="26"/>
  <c r="F21" i="26"/>
  <c r="F20" i="26"/>
  <c r="F18" i="26"/>
  <c r="F16" i="26"/>
  <c r="F14" i="26"/>
  <c r="F12" i="26"/>
  <c r="C11" i="26"/>
  <c r="D11" i="26"/>
  <c r="E11" i="26"/>
  <c r="C13" i="26"/>
  <c r="D13" i="26"/>
  <c r="E13" i="26"/>
  <c r="C15" i="26"/>
  <c r="D15" i="26"/>
  <c r="E15" i="26"/>
  <c r="F15" i="26" l="1"/>
  <c r="F13" i="26"/>
  <c r="F11" i="26"/>
  <c r="F85" i="26" l="1"/>
  <c r="E118" i="26" l="1"/>
  <c r="E113" i="26"/>
  <c r="E99" i="26"/>
  <c r="E83" i="26"/>
  <c r="E74" i="26"/>
  <c r="E55" i="26"/>
  <c r="E52" i="26"/>
  <c r="E42" i="26"/>
  <c r="E40" i="26"/>
  <c r="E36" i="26"/>
  <c r="E34" i="26"/>
  <c r="E32" i="26"/>
  <c r="E27" i="26"/>
  <c r="E23" i="26"/>
  <c r="E19" i="26"/>
  <c r="E10" i="26" l="1"/>
  <c r="E104" i="26"/>
  <c r="E82" i="26"/>
  <c r="E54" i="26"/>
  <c r="D118" i="26"/>
  <c r="D113" i="26"/>
  <c r="F113" i="26" s="1"/>
  <c r="D99" i="26"/>
  <c r="F99" i="26" s="1"/>
  <c r="D83" i="26"/>
  <c r="F83" i="26" s="1"/>
  <c r="D74" i="26"/>
  <c r="F74" i="26" s="1"/>
  <c r="D55" i="26"/>
  <c r="F55" i="26" s="1"/>
  <c r="D52" i="26"/>
  <c r="D42" i="26"/>
  <c r="F42" i="26" s="1"/>
  <c r="D40" i="26"/>
  <c r="D36" i="26"/>
  <c r="F36" i="26" s="1"/>
  <c r="D34" i="26"/>
  <c r="F34" i="26" s="1"/>
  <c r="D32" i="26"/>
  <c r="F32" i="26" s="1"/>
  <c r="D27" i="26"/>
  <c r="F27" i="26" s="1"/>
  <c r="D23" i="26"/>
  <c r="F23" i="26" s="1"/>
  <c r="D19" i="26"/>
  <c r="F19" i="26" s="1"/>
  <c r="C52" i="26"/>
  <c r="E51" i="26" l="1"/>
  <c r="E50" i="26" s="1"/>
  <c r="F52" i="26"/>
  <c r="D10" i="26"/>
  <c r="F10" i="26" s="1"/>
  <c r="D104" i="26"/>
  <c r="F104" i="26" s="1"/>
  <c r="D54" i="26"/>
  <c r="D82" i="26"/>
  <c r="F82" i="26" s="1"/>
  <c r="C118" i="26"/>
  <c r="C113" i="26"/>
  <c r="C83" i="26"/>
  <c r="C99" i="26"/>
  <c r="C74" i="26"/>
  <c r="C55" i="26"/>
  <c r="C42" i="26"/>
  <c r="C40" i="26"/>
  <c r="C36" i="26"/>
  <c r="C34" i="26"/>
  <c r="C32" i="26"/>
  <c r="C27" i="26"/>
  <c r="C23" i="26"/>
  <c r="C19" i="26"/>
  <c r="D51" i="26" l="1"/>
  <c r="D50" i="26" s="1"/>
  <c r="D122" i="26" s="1"/>
  <c r="F54" i="26"/>
  <c r="C10" i="26"/>
  <c r="C82" i="26"/>
  <c r="C54" i="26"/>
  <c r="C104" i="26"/>
  <c r="F51" i="26" l="1"/>
  <c r="F50" i="26"/>
  <c r="E122" i="26"/>
  <c r="F122" i="26" s="1"/>
  <c r="C51" i="26"/>
  <c r="C50" i="26" l="1"/>
  <c r="C122" i="26" s="1"/>
</calcChain>
</file>

<file path=xl/sharedStrings.xml><?xml version="1.0" encoding="utf-8"?>
<sst xmlns="http://schemas.openxmlformats.org/spreadsheetml/2006/main" count="224" uniqueCount="184">
  <si>
    <t>Код бюджетной классификации</t>
  </si>
  <si>
    <t>000 1 00 00000 00 0000 000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</si>
  <si>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</si>
  <si>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</si>
  <si>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</si>
  <si>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</si>
  <si>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000 1 05 00000 00 0000 000</t>
  </si>
  <si>
    <t>НАЛОГИ НА СОВОКУПНЫЙ ДОХОД</t>
  </si>
  <si>
    <t>000 1 06 00000 00 0000 000</t>
  </si>
  <si>
    <t>НАЛОГИ НА ИМУЩЕСТВО</t>
  </si>
  <si>
    <t>Земельный налог</t>
  </si>
  <si>
    <t>000 1 08 00000 00 0000 000</t>
  </si>
  <si>
    <t>000 1 08 03000 01 0000 110</t>
  </si>
  <si>
    <t>000 1 08 07000 01 0000 110</t>
  </si>
  <si>
    <t>ЗАДОЛЖЕННОСТЬ И ПЕРЕРАСЧЕТЫ ПО ОТМЕНЕННЫМ НАЛОГАМ, СБОРАМ И ИНЫМ ОБЯЗАТЕЛЬНЫМ ПЛАТЕЖАМ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</si>
  <si>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</si>
  <si>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</si>
  <si>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</si>
  <si>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</si>
  <si>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</si>
  <si>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</si>
  <si>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</si>
  <si>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</si>
  <si>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</si>
  <si>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</si>
  <si>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</si>
  <si>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000 1 15 00000 00 0000 000</t>
  </si>
  <si>
    <t>АДМИНИСТРАТИВНЫЕ ПЛАТЕЖИ И СБОРЫ</t>
  </si>
  <si>
    <t>000 1 16 00000 00 0000 000</t>
  </si>
  <si>
    <t>ПРОЧИЕ НЕНАЛОГОВЫЕ ДОХОДЫ</t>
  </si>
  <si>
    <t>000 2 00 00000 00 0000 000</t>
  </si>
  <si>
    <t>в том числе:</t>
  </si>
  <si>
    <t>Бюджет автономного округа - всего</t>
  </si>
  <si>
    <t>Федеральный бюджет - всего</t>
  </si>
  <si>
    <t>ПРОЧИЕ БЕЗВОЗМЕЗДНЫЕ ПОСТУПЛЕНИЯ</t>
  </si>
  <si>
    <t>ИТОГО ДОХОДОВ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</si>
  <si>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</si>
  <si>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000 1 03 00000 00 0000 000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</si>
  <si>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</si>
  <si>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</si>
  <si>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</si>
  <si>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</si>
  <si>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</si>
  <si>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Налог на имущество физических лиц</t>
  </si>
  <si>
    <t>ДОХОДЫ ОТ ОКАЗАНИЯ ПЛАТНЫХ УСЛУГ (РАБОТ) И КОМПЕНСАЦИИ ЗАТРАТ ГОСУДАРСТВА</t>
  </si>
  <si>
    <t>Платежи, взимаемые государственными и муниципальными органами (организациями) за выполнение определенных функций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</si>
  <si>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</si>
  <si>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</si>
  <si>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ИНЫЕ МЕЖБЮДЖЕТНЫЕ ТРАНСФЕРТЫ</t>
  </si>
  <si>
    <t xml:space="preserve">БЕЗВОЗМЕЗДНЫЕ ПОСТУПЛЕНИЯ </t>
  </si>
  <si>
    <t>000 1 05 04000 02 0000 110</t>
  </si>
  <si>
    <t>000 1 09 00000 00 0000 000</t>
  </si>
  <si>
    <t>000 1 17 00000 00 0000 000</t>
  </si>
  <si>
    <t>000 2 07 00000 00 0000 000</t>
  </si>
  <si>
    <t>000 1 05 01000 00 0000 110</t>
  </si>
  <si>
    <t>000 1 06 01000 00 0000 110</t>
  </si>
  <si>
    <t>000 1 06 06000 00 0000 110</t>
  </si>
  <si>
    <t>000 1 11 05000 00 0000 120</t>
  </si>
  <si>
    <t>000 1 11 09000 00 0000 120</t>
  </si>
  <si>
    <t>000 1 13 02000 00 0000 130</t>
  </si>
  <si>
    <t>000 1 15 02000 00 0000 140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</si>
  <si>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</si>
  <si>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</si>
  <si>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</si>
  <si>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                         </t>
  </si>
  <si>
    <t>000 2 02 00000 00 0000 000</t>
  </si>
  <si>
    <t>БЕЗВОЗМЕЗДНЫЕ ПОСТУПЛЕНИЯ ОТ ДРУГИХ БЮДЖЕТОВ БЮДЖЕТНОЙ СИСТЕМЫ РОССИЙСКОЙ ФЕДЕРАЦИИ</t>
  </si>
  <si>
    <t>Наименование кода бюджетной классификации</t>
  </si>
  <si>
    <t>НАЛОГОВЫЕ И НЕНАЛОГОВЫЕ ДОХОДЫ</t>
  </si>
  <si>
    <t>ГОСУДАРСТВЕННАЯ ПОШЛИНА</t>
  </si>
  <si>
    <t>Доходы от компенсации затрат государства</t>
  </si>
  <si>
    <t>СУБСИДИИ БЮДЖЕТАМ БЮДЖЕТНОЙ СИСТЕМЫ РОССИЙСКОЙ ФЕДЕРАЦИИ (межбюджетные субсидии)</t>
  </si>
  <si>
    <t xml:space="preserve">ШТРАФЫ, САНКЦИИ, ВОЗМЕЩЕНИЕ УЩЕРБА </t>
  </si>
  <si>
    <t>ДОТАЦИИ БЮДЖЕТАМ БЮДЖЕТНОЙ СИСТЕМЫ РОССИЙСКОЙ ФЕДЕРАЦИИ</t>
  </si>
  <si>
    <t>СУБВЕНЦИИ БЮДЖЕТАМ БЮДЖЕТНОЙ СТСТЕМЫ РОССИЙСКОЙ ФЕДЕРАЦИИ</t>
  </si>
  <si>
    <t>000 2 18 00000 00 0000 000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</si>
  <si>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</si>
  <si>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000 2 02 10000 00 0000 150</t>
  </si>
  <si>
    <t>000 2 02 20000 00 0000 150</t>
  </si>
  <si>
    <t xml:space="preserve">000 2 02 29999 04 0000 150
</t>
  </si>
  <si>
    <t xml:space="preserve">000 2 02 25555 04 0000 150
</t>
  </si>
  <si>
    <t>000 2 02 30000 00 0000 150</t>
  </si>
  <si>
    <t xml:space="preserve">000 2 02 30024 04 0000 150
</t>
  </si>
  <si>
    <t xml:space="preserve">000 2 02 30029 04 0000 150
</t>
  </si>
  <si>
    <t>000 2 02 35930 04 0000 150</t>
  </si>
  <si>
    <t>000 2 02 40000 00 0000 150</t>
  </si>
  <si>
    <t xml:space="preserve">000 2 02 49999 04 0000 150
</t>
  </si>
  <si>
    <t>000 2 03 00000 00 0000 000</t>
  </si>
  <si>
    <t>БЕЗВОЗМЕЗДНЫЕ ПОСТУПЛЕНИЯ ОТ ГОСУДАРСТВЕННЫХ (МУНИЦИПАЛЬНЫХ) ОРГАНИЗАЦИЙ</t>
  </si>
  <si>
    <t>000 2 04 00000 00 0000 000</t>
  </si>
  <si>
    <t>БЕЗВОЗМЕЗДНЫЕ ПОСТУПЛЕНИЯ ОТ НЕГОСУДАРСТВЕННЫХ ОРГАНИЗАЦИЙ</t>
  </si>
  <si>
    <t>Транспортный налог</t>
  </si>
  <si>
    <t>000 2 02 25497 04 0000 150</t>
  </si>
  <si>
    <t>000 1 06 04000 02 0000 110</t>
  </si>
  <si>
    <t xml:space="preserve">000 2 02 25304 04 0000 150
</t>
  </si>
  <si>
    <t>000 1 14 02000 00 0000 000</t>
  </si>
  <si>
    <t>000 2 02 35120 04 0000 150</t>
  </si>
  <si>
    <t>000 2 02 35118 04 0000 150</t>
  </si>
  <si>
    <t>000 2 02 29999 04 0000 150</t>
  </si>
  <si>
    <t>Дотация на поддержку мер по обеспечению сбалансированности бюджетов городских округов и муниципальных районов Ханты-Мансийского автономного округа - Югры</t>
  </si>
  <si>
    <t xml:space="preserve">000 2 02 15002 04 0000 150
</t>
  </si>
  <si>
    <t>000 2 02 45303 04 0000 150</t>
  </si>
  <si>
    <t>000 2 02 25304 04 0000 150</t>
  </si>
  <si>
    <t xml:space="preserve">000 2 02 25519 04 0000 150
</t>
  </si>
  <si>
    <t>Субвенция на осуществление первичного воинского учета органами местного самоуправления поселений, муниципальных и городских округов Непрограммное направление деятельности "Межбюджетные трансферты, передаваемые бюджетам муниципальных образований Ханты-Мансийского автономного округа – Югры, не отнесенные к государственным программам"</t>
  </si>
  <si>
    <t>Иные межбюджетные трансферты на реализацию мероприятий по содействию трудоустройству граждан, в рамках основного мероприятия "Содействие улучшению положения на рынке труда не занятых трудовой деятельностью и безработных граждан", подпрограммы "Содействие трудоустройству граждан", государственной программы "Поддержка занятости населения"</t>
  </si>
  <si>
    <t>Иные межбюджетные трансферты на реализацию мероприятий по содействию трудоустройству граждан, в рамках основного мероприятия "Оказание комплексной помощи и сопровождения при трудоустройстве инвалидам, детям-инвалидам в возрасте от 14 до 18 лет, обратившимся в органы службы занятости", подпрограммы "Содействие трудоустройству лиц с инвалидностью",  государственной программы "Поддержка занятости населения"</t>
  </si>
  <si>
    <t>000 2 02 25519 04 0000 150</t>
  </si>
  <si>
    <t>000 1 16 01000 01 0000 140</t>
  </si>
  <si>
    <t>000 1 16 02000 02 0000 140</t>
  </si>
  <si>
    <t>000 1 16 07000 00 0000 140</t>
  </si>
  <si>
    <t>000 1 16 11000 01 0000 140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</si>
  <si>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</si>
  <si>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</si>
  <si>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</si>
  <si>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Платежи, уплачиваемые в целях возмещения вреда</t>
  </si>
  <si>
    <t>Иные межбюджетные трансферты на реализацию мероприятий по содействию трудоустройству граждан, в рамках основного мероприятия "Содействие занятости молодежи", подпрограммы "Содействие трудоустройству граждан", государственной программы "Поддержка занятости населения"</t>
  </si>
  <si>
    <t>Субсидия на реализацию программы формирования современной городской среды регионального проекта "Формирование комфортной городской среды" подпрограммы "Формирование комфортной городской среды" государственной программы "Пространственное развитие и формирование комфортной городской среды" (окружной бюджет)</t>
  </si>
  <si>
    <t>Субсидия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в рамках основного мероприятия "Организация летнего отдыха и оздоровления детей и молодежи", подпрограммы "Общее образование. Дополнительное образованиеи воспитание детей", государственной программы "Развитие образования"</t>
  </si>
  <si>
    <t>Субсидия на реализацию полномочий в сфере жилищно-коммунального комплекса в рамках основного мероприятия "Предоставление субсидий на реализацию полномочий в сфере жилищно-коммунального комплекса" подпрограммы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 государственной программы "Жилищно-коммунальный комплекс и городская среда"</t>
  </si>
  <si>
    <t>Субсидия на реализацию мероприятий по обеспечению жильем молодых семей в рамках основного мероприятия "Обеспечение жильем молодых семей в целях реализации государственной программы Российской Федерации "Обеспечение доступным и комфортным жильем и коммунальными услугами граждан Российской Федерации", подпрограммы "Создание условий для обеспечения жилыми помещениями граждан", государственной программы "Развитие жилищной сферы" (окружной бюджет)</t>
  </si>
  <si>
    <t>Субсидия на финансовую поддержку субъектов малого и среднего предпринимательства в рамках Регионального проекта  "Акселерация субъектов малого и среднего предпринимательства"  подпрограммы "Развитие малого и среднего предпринимательства" государственной программы "Развитие экономического потенциала"</t>
  </si>
  <si>
    <t>Субсидия на создание условий для деятельности народных дружин в рамках основного мероприятия "Создание условий для обеспечения общественного порядка и законных прав граждан" подпрограммы "Профилактика правонарушений" государственной программы "Профилактика правонарушений и обеспечение отдельных прав граждан"</t>
  </si>
  <si>
    <t>Субсидия на развитие сферы культуры в муниципальных образованиях автономного округа, в рамках основного мероприятия "Развитие библиотечного дела", подпрограммы "Модернизация и развитие учреждений и организаций культуры", государственной программы "Культурное пространство"</t>
  </si>
  <si>
    <t>Субсидия на софинансирование расходов муниципальных образований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 в рамках основного мероприятия "Укрепление материально-технической базы учреждений спорта муниципальных образований" подпрограммы "Развитие физической культуры, массоого и детско-юношеского спорта" государственной программы "Развитие физической культуры и спорта"</t>
  </si>
  <si>
    <t>Субсидия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основного мероприятия "Обеспечение реализации основных и дополнительных общеобразовательных программ совершенствования сферы воспитания" подпрограммы "Общее образование. Дополнительное образование и воспитание  детей" государственной программы "Развитие образования"(окружной бюджет)</t>
  </si>
  <si>
    <t>Субсидия на софинансирование расходов муниципальных образований по развитию сети спортивных объектов шаговой доступности в рамках основного мероприятия "Укрепление материально-технической базы учреждений спорта муниципальных образований" подпрограммы "Развитие физической культуры, массоого и детско-юношеского спорта" государственной программы "Развитие физической культуры и спорта"</t>
  </si>
  <si>
    <t>Субсидия на государственную поддержку отрасли культуры в рамках Регионального проекта "Культурная среда" подпрограммы "Модернизация и развитие учреждений и организаций культуры" государственной программы "Культурное пространство" (окружной бюджет)</t>
  </si>
  <si>
    <t>Субсидия на государственную поддержку отрасли культуры в рамках основного мероприятия "Развитие библиотечного дела" подпрограммы "Модернизация и развитие учреждений и организаций культуры" государственной программы "Культурное пространство" (окружной бюджет)</t>
  </si>
  <si>
    <t>Субсидия 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в рамках основного мероприятия "Реализация единой государственной политики по гармонизации межконфессиональных отношений" подпрограммы "Гармонизация межнациональных и межконфессиональных отношений" государственной программы "Реализация государственной национальной политики и профилактика экстремизма"</t>
  </si>
  <si>
    <t>Субсидия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основного мероприятия "Обеспечение реализации основных и дополнительных общеобразовательных программ совершенствования сферы воспитания" подпрограммы "Общее образование. Дополнительное образование и воспитание  детей" государственной программы "Развитие образования"(федеральный бюджет)</t>
  </si>
  <si>
    <t>Субсидия на реализацию мероприятий по обеспечению жильем молодых семей в рамках основного мероприятия "Обеспечение жильем молодых семей в целях реализации государственной программы Российской Федерации "Обеспечение доступным и комфортным жильем и коммунальными услугами граждан Российской Федерации" подпрограммы "Создание условий для обеспечения жилыми помещениями граждан" государственной программы "Развитие жилищной сферы" (федеральный бюджет)</t>
  </si>
  <si>
    <t>Субсидия на государственную поддержку отрасли культуры в рамках Регионального проекта "Культурная среда" подпрограммы "Модернизация и развитие учреждений и организаций культуры" государственной программы "Культурное пространство" (федеральный бюджет)</t>
  </si>
  <si>
    <t>Субсидия на государственную поддержку отрасли культуры в рамках основного мероприятия "Развитие библиотечного дела" подпрограммы "Модернизация и развитие учреждений и организаций культуры" государственной программы "Культурное пространство" (федеральный бюджет)</t>
  </si>
  <si>
    <t xml:space="preserve">Субвенция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автономного округа отдельных государственных полномочий в рамках основного мероприятия "Обеспечение реализации основных и дополнительных общеобразовательных программ в образовательных организациях, расположенных на территории автономного округа" подпрограммы "Общее образование. Дополнительное образование и воспитание детей", государственной программы "Развитие образования" </t>
  </si>
  <si>
    <t xml:space="preserve">Субвенция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в рамках основного мероприятия  "Финансовое обеспечение полномочий исполнительного органа государственной власти Ханты-Мансийского автономного округа – Югры по исполнению публичных обязательств перед физическими лицами" подпрограммы "Ресурсное обеспечение в сфере образования, науки и молодежной политики" государственной программы "Развитие образования" </t>
  </si>
  <si>
    <t>Субвенция на организацию мероприятий при осуществлении деятельности по обращению с животными без владельцев в рамках основного мероприятия "Проведение ветеринарно-профилактических, диагностических, противоэпизоотических мероприятий, направленных на предупреждение и ликвидацию болезней, общих для человека и животных" подпрограммы "Обеспечение стабильной благополучной эпизоотической обстановки в Ханты-Мансийском автономном округе – Югре и защита населения от болезней, общих для человека и животных" государственной программы "Развитие агропромышленного комплекса"</t>
  </si>
  <si>
    <t>Субвенция на осуществление отдельных государственных полномочий в сфере трудовых отношений и государственного управления охраной труда в рамках основного мероприятия "Предоставление субвенций бюджетам муниципальных районов и городских округов на осуществление отдельных государственных полномочий в сфере трудовых отношений и государственного управления охраной труда"", подпрограммы "Улучшение условий и охраны труда в Ханты-Мансийском автономном округе – Югре", государственной программы "Поддержка занятости населения"</t>
  </si>
  <si>
    <t>Субвенция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правонарушениях", в рамках основного мероприятия "Обеспечение отдельных государственных полномочий в сфере правопорядка", подпрограммы "Профилактика правонарушений", государственной программы "Профилактика правонарушений и обеспечение отдельных прав граждан"</t>
  </si>
  <si>
    <t>Субвенция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– Югры в рамках основного мероприятия  "Развитие архивного дела", подпрограммы "Организационные, экономические механизмы развития культуры, архивного дела и историко-культурного наследия", государственной программы "Культурное пространство"</t>
  </si>
  <si>
    <t>Субвенция на организацию и обеспечение отдыха и оздоровления детей, в том числе в этнической среде в рамках основного мероприятия "Финансовое обеспечение полномочий исполнительного органа государственной власти Ханты-Мансийского автономного округа- Югры по исполнению публичных обязательств перед физическими лицами", подпрограммы "Ресурсное обеспечение в сфере образования, науки и молодежной политики", государственной программы "Развитие образования"</t>
  </si>
  <si>
    <t>Субвенция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в рамках основного мероприятие "Субвенции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подпрограммы "Создание условий для обеспечения жилыми помещениями граждан" государственной программы "Развитие жилищной сферы"</t>
  </si>
  <si>
    <t>Субвенция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 в рамках основного мероприятия "Популяризация семейных ценностей и защита интересов детей", подпрограммы "Поддержка семьи, материнства и детства" государственной программы "Социальное и демографическое развитие"</t>
  </si>
  <si>
    <t>Субвенция на осуществление отдельных государственных полномочий Ханты-Мансийского автономного округа – Югры в сфере обращения с твердыми коммунальными отходами в рамках основного мероприятия "Обеспечение регулирования деятельности по обращению с отходами производства и потребления", подпрограммы "Развитие системы обращения с отходами производства и потребления в Ханты-Мансийском автономном округе – Югре", государственной программы "Экологическая безопасность"</t>
  </si>
  <si>
    <t>Субвенция на организацию осуществления мероприятий по проведению дезинсекции и дератизации в Ханты-Мансийском автономном округе – Югре в рамках основного мероприятия "Профилактика инфекционных и паразитарных заболеваний, включая иммунопрофилактику" подпрограммы "Развитие первичной медико-санитарной помощи" государственной программы "Современное здравоохранение"</t>
  </si>
  <si>
    <t xml:space="preserve">Субвенция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образования, в рамках основного мероприятия  "Финансовое обеспечение полномочий исполнительного органа государственной власти Ханты-Мансийского автономного округа – Югры по исполнению публичных обязательств перед физическими лицами" подпрограммы "Ресурсное обеспечение в сфере образования, науки и молодежной политики" государственной программы "Развитие образования" </t>
  </si>
  <si>
    <t>Субвенция 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атономного округа -Югры в рамках основного мероприятия "Реализация переданных государственных полномочий по государственной регистрации актов гражданского состояния" подпрограммы "Создание условий для развития государственной гражданской службы Ханты-Мансийского автономного округа – Югры и муниципальной службы в Ханты-Мансийском автономном округе – Югре" государственной программы "Развитие государственной гражданской и муниципальной службы" (окружной бюджет)</t>
  </si>
  <si>
    <t>Субвенция на поддержку и развитие животноводства  в рамках основного мероприятия "Государственная поддержка племенного животноводства, производства и реализации продукции животноводства" подпрограммы "Развитие отрасли животноводства" государственной программы "Развитие агропромышленного комплекса"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</si>
  <si>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основного мероприятия "Обеспечение отдельных государственных полномочий в сфере правопорядка" подпрограммы "Профилактика правонарушений" государственной программы "Профилактика правонарушений и обеспечение отдельных прав граждан"</t>
  </si>
  <si>
    <t>Субвенция 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атономного округа -Югры в рамках основного мероприятия "Реализация переданных государственных полномочий по государственной регистрации актов гражданского состояния" подпрограммы "Создание условий для развития государственной гражданской службы Ханты-Мансийского автономного округа – Югры и муниципальной службы в Ханты-Мансийском автономном округе – Югре" государственной программы "Развитие государственной гражданской и муниципальной службы" (федеральный бюджет)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</si>
  <si>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основного мероприятия "Обеспечение реализации основных и дополнительных общеобразовательных программ, совершенствования сферы воспитания" подпрограммы "Общее образование. Дополнительное образование и воспитание детей" государственной программы "Развитие образования"</t>
  </si>
  <si>
    <t>000 1 05 02000 02 0000 110</t>
  </si>
  <si>
    <t>Единый налог на вмененный доход для отдельных видов деятельности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</si>
  <si>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</si>
  <si>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</si>
  <si>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000 1 11 07000 00 0000 120</t>
  </si>
  <si>
    <t>Платежи от государственных и муниципальных унитарных предприятий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</si>
  <si>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</si>
  <si>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</si>
  <si>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000 1 16 09000 00 0000 140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</si>
  <si>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</si>
  <si>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000 1 16 10000 00 0000 140</t>
  </si>
  <si>
    <t>Платежи в целях возмещения причиненного ущерба (убытков)</t>
  </si>
  <si>
    <t>Субсидия на финансовую поддержку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в рамках Регионального проекта  "Создание условий для легкого старта и комфортного ведения бизнеса" Подпрограммы "Развитие малого и среднего предпринимательства" Государственной программы "Развитие экономического потенциала"</t>
  </si>
  <si>
    <t>Субсидии на реализацию полномочий в области строительства и жилищных отношений в рамках основного мероприятия "Предоставление субсидий для реализации полномочий в области строительства и жилищных отношений" подпрограммы "Комплексное развитие территорий" государственной программы "Развитие жилищной сферы"</t>
  </si>
  <si>
    <t>Субсидия на реализацию полномочий в области градостроительной деятельности в рамках основного мероприятия "Предоставление субсидий для реализации полномочий в области градостроительной деятельности" подпрограммы "Градостроительное обеспечение и комплексное развитие территорий" государственной программы "Пространственное развитие и формирование комфортной городской среды"</t>
  </si>
  <si>
    <t xml:space="preserve">000 2 02 25179 04 0000 150 </t>
  </si>
  <si>
    <t>Субсидия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Подпрограммы "Общее образование. Дополнительное образование и воспитание детей" Государственной программы "Развитие образования" (окружной бюджет)</t>
  </si>
  <si>
    <t>Субсидия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Подпрограммы "Общее образование. Дополнительное образование и воспитание детей" Государственной программы "Развитие образования" (федеральный бюджет)</t>
  </si>
  <si>
    <t>Субсидия на реализацию программы формирования современной городской среды регионального проекта "Формирование комфортной городской среды" подпрограммы "Формирование комфортной городской среды" государственной программы "Пространственное развитие и формирование комфортной городской среды" (федеральный бюджет)</t>
  </si>
  <si>
    <t>000 2 07 04050 04 0000 150</t>
  </si>
  <si>
    <t>Прочие безвозмездные поступления в бюджеты городских округов</t>
  </si>
  <si>
    <t>Приложение 1</t>
  </si>
  <si>
    <t>к постановлению администрации города Покачи</t>
  </si>
  <si>
    <t>(в рублях)</t>
  </si>
  <si>
    <t>План на  год</t>
  </si>
  <si>
    <t xml:space="preserve">План на отчетный период </t>
  </si>
  <si>
    <t>Исполнено</t>
  </si>
  <si>
    <t>Исполнено в % к утвержденному плану на отчетный период</t>
  </si>
  <si>
    <t>Исполнение бюджета города Покачи по доходам за  первое полугодие 2023 года</t>
  </si>
  <si>
    <t>Иные межбюджетные трансферты на реализацию наказов избирателей депутатам Думы Ханты-Мансийского автономного округа - Югры, связанные с оказанием финансовой помощи на приобретение 3D-панелей для универсальной площадки</t>
  </si>
  <si>
    <t>Иные межбюджетные трансферты на реализацию наказов избирателей депутатам Думы Ханты-Мансийского автономного округа - Югры, связанные с оказанием финансовой помощи на приобретение акустической системы</t>
  </si>
  <si>
    <t>Иные межбюджетные трансферты на реализацию наказов избирателей депутатам Думы Ханты-Мансийского автономного округа - Югры, связанные с оказанием финансовой помощи на приобретение компьютерного оборудования, оргтехники</t>
  </si>
  <si>
    <t>от 23.08.2023 № 696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</si>
</sst>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0\ _₽"/>
    <numFmt numFmtId="166" formatCode="[$-10419]#,##0.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333399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1"/>
    </font>
    <font>
      <sz val="14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rgb="FFEBF1DE"/>
      </patternFill>
    </fill>
    <fill>
      <patternFill patternType="solid">
        <fgColor rgb="FFCCFFFF"/>
        <bgColor rgb="FFCCFFFF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166" fontId="0" fillId="0" borderId="0"/>
    <xf numFmtId="166" fontId="1" fillId="0" borderId="0"/>
    <xf numFmtId="166" fontId="2" fillId="0" borderId="0"/>
    <xf numFmtId="166" fontId="1" fillId="0" borderId="0"/>
    <xf numFmtId="166" fontId="1" fillId="0" borderId="0"/>
    <xf numFmtId="164" fontId="4" fillId="0" borderId="0" applyFont="0" applyFill="0" applyBorder="0" applyAlignment="0" applyProtection="0"/>
    <xf numFmtId="49" fontId="5" fillId="2" borderId="1">
      <alignment horizontal="left" vertical="top" wrapText="1"/>
    </xf>
    <xf numFmtId="166" fontId="6" fillId="3" borderId="1">
      <alignment horizontal="left" vertical="top" wrapText="1"/>
    </xf>
  </cellStyleXfs>
  <cellXfs count="44">
    <xf numFmtId="166" fontId="0" fillId="0" borderId="0" xfId="0"/>
    <xf numFmtId="166" fontId="3" fillId="0" borderId="0" xfId="0" applyFont="1" applyFill="1" applyAlignment="1">
      <alignment horizontal="center"/>
    </xf>
    <xf numFmtId="166" fontId="7" fillId="0" borderId="0" xfId="1" applyNumberFormat="1" applyFont="1" applyFill="1" applyAlignment="1" applyProtection="1">
      <alignment horizontal="center" vertical="center" wrapText="1"/>
      <protection hidden="1"/>
    </xf>
    <xf numFmtId="166" fontId="7" fillId="0" borderId="0" xfId="1" applyNumberFormat="1" applyFont="1" applyFill="1"/>
    <xf numFmtId="4" fontId="8" fillId="0" borderId="0" xfId="0" applyNumberFormat="1" applyFont="1" applyFill="1" applyAlignment="1">
      <alignment horizontal="right" vertical="center"/>
    </xf>
    <xf numFmtId="166" fontId="9" fillId="0" borderId="0" xfId="0" applyNumberFormat="1" applyFont="1" applyFill="1" applyAlignment="1">
      <alignment horizontal="justify" vertical="top"/>
    </xf>
    <xf numFmtId="49" fontId="9" fillId="0" borderId="0" xfId="0" applyNumberFormat="1" applyFont="1" applyFill="1" applyAlignment="1">
      <alignment horizontal="justify" vertical="top"/>
    </xf>
    <xf numFmtId="49" fontId="7" fillId="4" borderId="0" xfId="1" applyNumberFormat="1" applyFont="1" applyFill="1" applyAlignment="1" applyProtection="1">
      <alignment horizontal="center" vertical="center" wrapText="1"/>
      <protection hidden="1"/>
    </xf>
    <xf numFmtId="166" fontId="7" fillId="4" borderId="0" xfId="1" applyNumberFormat="1" applyFont="1" applyFill="1" applyAlignment="1" applyProtection="1">
      <alignment horizontal="center" vertical="center" wrapText="1"/>
      <protection hidden="1"/>
    </xf>
    <xf numFmtId="4" fontId="7" fillId="4" borderId="0" xfId="1" applyNumberFormat="1" applyFont="1" applyFill="1" applyAlignment="1" applyProtection="1">
      <alignment horizontal="center" vertical="center" wrapText="1"/>
      <protection hidden="1"/>
    </xf>
    <xf numFmtId="166" fontId="7" fillId="4" borderId="0" xfId="1" applyNumberFormat="1" applyFont="1" applyFill="1" applyBorder="1" applyAlignment="1" applyProtection="1">
      <protection hidden="1"/>
    </xf>
    <xf numFmtId="164" fontId="7" fillId="4" borderId="0" xfId="5" applyFont="1" applyFill="1" applyAlignment="1">
      <alignment horizontal="right"/>
    </xf>
    <xf numFmtId="166" fontId="7" fillId="4" borderId="1" xfId="2" applyNumberFormat="1" applyFont="1" applyFill="1" applyBorder="1" applyAlignment="1">
      <alignment horizontal="center" vertical="center" wrapText="1"/>
    </xf>
    <xf numFmtId="166" fontId="7" fillId="4" borderId="1" xfId="3" applyNumberFormat="1" applyFont="1" applyFill="1" applyBorder="1" applyAlignment="1" applyProtection="1">
      <alignment horizontal="center" vertical="center" wrapText="1"/>
      <protection locked="0"/>
    </xf>
    <xf numFmtId="49" fontId="7" fillId="4" borderId="1" xfId="3" applyNumberFormat="1" applyFont="1" applyFill="1" applyBorder="1" applyAlignment="1" applyProtection="1">
      <alignment horizontal="center" vertical="center" wrapText="1"/>
      <protection locked="0"/>
    </xf>
    <xf numFmtId="3" fontId="7" fillId="4" borderId="1" xfId="2" applyNumberFormat="1" applyFont="1" applyFill="1" applyBorder="1" applyAlignment="1">
      <alignment horizontal="center" vertical="center" wrapText="1"/>
    </xf>
    <xf numFmtId="166" fontId="0" fillId="0" borderId="0" xfId="0" applyNumberFormat="1"/>
    <xf numFmtId="3" fontId="7" fillId="4" borderId="1" xfId="0" applyNumberFormat="1" applyFont="1" applyFill="1" applyBorder="1" applyAlignment="1">
      <alignment horizontal="center" vertical="center" wrapText="1"/>
    </xf>
    <xf numFmtId="3" fontId="9" fillId="4" borderId="1" xfId="0" applyNumberFormat="1" applyFont="1" applyFill="1" applyBorder="1" applyAlignment="1">
      <alignment horizontal="center"/>
    </xf>
    <xf numFmtId="3" fontId="0" fillId="0" borderId="0" xfId="0" applyNumberFormat="1"/>
    <xf numFmtId="4" fontId="7" fillId="4" borderId="1" xfId="2" applyNumberFormat="1" applyFont="1" applyFill="1" applyBorder="1" applyAlignment="1" applyProtection="1">
      <alignment vertical="center"/>
      <protection locked="0"/>
    </xf>
    <xf numFmtId="4" fontId="7" fillId="0" borderId="1" xfId="2" applyNumberFormat="1" applyFont="1" applyFill="1" applyBorder="1" applyAlignment="1" applyProtection="1">
      <alignment vertical="center"/>
      <protection locked="0"/>
    </xf>
    <xf numFmtId="166" fontId="7" fillId="0" borderId="1" xfId="2" applyFont="1" applyFill="1" applyBorder="1" applyAlignment="1">
      <alignment vertical="center"/>
    </xf>
    <xf numFmtId="4" fontId="7" fillId="0" borderId="1" xfId="0" applyNumberFormat="1" applyFont="1" applyFill="1" applyBorder="1" applyAlignment="1"/>
    <xf numFmtId="165" fontId="7" fillId="0" borderId="1" xfId="5" applyNumberFormat="1" applyFont="1" applyFill="1" applyBorder="1" applyAlignment="1" applyProtection="1">
      <alignment horizontal="right" vertical="center" wrapText="1"/>
      <protection locked="0"/>
    </xf>
    <xf numFmtId="166" fontId="7" fillId="0" borderId="1" xfId="2" applyFont="1" applyFill="1" applyBorder="1" applyAlignment="1">
      <alignment horizontal="left" vertical="center" wrapText="1"/>
    </xf>
    <xf numFmtId="166" fontId="7" fillId="0" borderId="1" xfId="2" applyFont="1" applyFill="1" applyBorder="1" applyAlignment="1">
      <alignment horizontal="left" vertical="center"/>
    </xf>
    <xf numFmtId="49" fontId="7" fillId="0" borderId="1" xfId="6" applyFont="1" applyFill="1" applyBorder="1" applyAlignment="1">
      <alignment horizontal="left" vertical="center" wrapText="1"/>
    </xf>
    <xf numFmtId="4" fontId="7" fillId="0" borderId="1" xfId="5" applyNumberFormat="1" applyFont="1" applyFill="1" applyBorder="1" applyAlignment="1" applyProtection="1">
      <alignment horizontal="right" vertical="center" wrapText="1"/>
      <protection locked="0"/>
    </xf>
    <xf numFmtId="3" fontId="10" fillId="0" borderId="1" xfId="2" applyNumberFormat="1" applyFont="1" applyFill="1" applyBorder="1" applyAlignment="1">
      <alignment horizontal="left" vertical="center" wrapText="1"/>
    </xf>
    <xf numFmtId="166" fontId="10" fillId="0" borderId="1" xfId="2" applyFont="1" applyFill="1" applyBorder="1" applyAlignment="1">
      <alignment horizontal="left" vertical="center"/>
    </xf>
    <xf numFmtId="166" fontId="11" fillId="0" borderId="1" xfId="0" applyFont="1" applyFill="1" applyBorder="1" applyAlignment="1">
      <alignment vertical="center"/>
    </xf>
    <xf numFmtId="3" fontId="7" fillId="0" borderId="1" xfId="2" applyNumberFormat="1" applyFont="1" applyFill="1" applyBorder="1" applyAlignment="1">
      <alignment horizontal="left" vertical="center" wrapText="1"/>
    </xf>
    <xf numFmtId="165" fontId="7" fillId="4" borderId="1" xfId="5" applyNumberFormat="1" applyFont="1" applyFill="1" applyBorder="1" applyAlignment="1" applyProtection="1">
      <alignment horizontal="right" vertical="center" wrapText="1"/>
      <protection locked="0"/>
    </xf>
    <xf numFmtId="1" fontId="7" fillId="0" borderId="1" xfId="2" applyNumberFormat="1" applyFont="1" applyFill="1" applyBorder="1" applyAlignment="1">
      <alignment horizontal="justify" vertical="top" wrapText="1"/>
    </xf>
    <xf numFmtId="166" fontId="7" fillId="0" borderId="0" xfId="1" applyNumberFormat="1" applyFont="1" applyFill="1" applyAlignment="1">
      <alignment horizontal="right"/>
    </xf>
    <xf numFmtId="166" fontId="7" fillId="0" borderId="0" xfId="1" applyNumberFormat="1" applyFont="1" applyFill="1" applyAlignment="1">
      <alignment horizontal="right" vertical="top" wrapText="1"/>
    </xf>
    <xf numFmtId="166" fontId="7" fillId="0" borderId="0" xfId="1" applyNumberFormat="1" applyFont="1" applyFill="1" applyAlignment="1">
      <alignment vertical="center"/>
    </xf>
    <xf numFmtId="166" fontId="7" fillId="0" borderId="0" xfId="1" applyNumberFormat="1" applyFont="1" applyFill="1" applyBorder="1" applyAlignment="1" applyProtection="1">
      <alignment horizontal="right" vertical="center"/>
      <protection hidden="1"/>
    </xf>
    <xf numFmtId="166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3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7" fillId="0" borderId="1" xfId="2" applyFont="1" applyFill="1" applyBorder="1" applyAlignment="1">
      <alignment horizontal="left" vertical="top" wrapText="1"/>
    </xf>
    <xf numFmtId="166" fontId="3" fillId="0" borderId="0" xfId="0" applyFont="1" applyFill="1" applyAlignment="1">
      <alignment horizontal="left" vertical="center"/>
    </xf>
    <xf numFmtId="166" fontId="7" fillId="4" borderId="0" xfId="1" applyNumberFormat="1" applyFont="1" applyFill="1" applyAlignment="1" applyProtection="1">
      <alignment horizontal="center" vertical="center" wrapText="1"/>
      <protection hidden="1"/>
    </xf>
  </cellXfs>
  <cellStyles count="8">
    <cellStyle name="Обычный" xfId="0" builtinId="0"/>
    <cellStyle name="Обычный 2" xfId="4"/>
    <cellStyle name="Обычный_Tmp2" xfId="1"/>
    <cellStyle name="Обычный_Tmp7" xfId="3"/>
    <cellStyle name="Обычный_Январь" xfId="2"/>
    <cellStyle name="Свойства элементов измерения" xfId="6"/>
    <cellStyle name="Финансовый" xfId="5" builtinId="3"/>
    <cellStyle name="Элементы осей" xfId="7"/>
  </cellStyles>
  <dxfs count="0"/>
  <tableStyles count="0" defaultTableStyle="TableStyleMedium9" defaultPivotStyle="PivotStyleLight16"/>
  <colors>
    <mruColors>
      <color rgb="FFFFCCFF"/>
      <color rgb="FFFF00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2"/>
  <sheetViews>
    <sheetView tabSelected="1" zoomScaleNormal="100" zoomScaleSheetLayoutView="100" workbookViewId="0">
      <selection activeCell="F3" sqref="F3"/>
    </sheetView>
  </sheetViews>
  <sheetFormatPr defaultColWidth="18.5703125" defaultRowHeight="15" x14ac:dyDescent="0.25"/>
  <cols>
    <col min="1" max="1" width="34.42578125" style="1" customWidth="1"/>
    <col min="2" max="2" width="89.7109375" style="42" customWidth="1"/>
    <col min="3" max="5" width="20.85546875" style="1" customWidth="1"/>
    <col min="6" max="16384" width="18.5703125" style="1"/>
  </cols>
  <sheetData>
    <row r="1" spans="1:6" s="3" customFormat="1" ht="15.75" customHeight="1" x14ac:dyDescent="0.3">
      <c r="A1" s="2"/>
      <c r="B1" s="35"/>
      <c r="F1" s="4" t="s">
        <v>172</v>
      </c>
    </row>
    <row r="2" spans="1:6" s="3" customFormat="1" ht="18.75" x14ac:dyDescent="0.3">
      <c r="A2" s="2"/>
      <c r="B2" s="36"/>
      <c r="F2" s="4" t="s">
        <v>173</v>
      </c>
    </row>
    <row r="3" spans="1:6" s="3" customFormat="1" ht="18.75" x14ac:dyDescent="0.3">
      <c r="A3" s="2"/>
      <c r="B3" s="37"/>
      <c r="F3" s="4" t="s">
        <v>183</v>
      </c>
    </row>
    <row r="4" spans="1:6" s="3" customFormat="1" ht="18.75" x14ac:dyDescent="0.3">
      <c r="A4" s="2"/>
      <c r="B4" s="37"/>
      <c r="C4" s="5"/>
      <c r="D4" s="5"/>
      <c r="E4" s="5"/>
      <c r="F4" s="6"/>
    </row>
    <row r="5" spans="1:6" s="3" customFormat="1" ht="18.75" customHeight="1" x14ac:dyDescent="0.3">
      <c r="A5" s="43" t="s">
        <v>179</v>
      </c>
      <c r="B5" s="43"/>
      <c r="C5" s="43"/>
      <c r="D5" s="43"/>
      <c r="E5" s="43"/>
      <c r="F5" s="7"/>
    </row>
    <row r="6" spans="1:6" s="3" customFormat="1" ht="15" customHeight="1" x14ac:dyDescent="0.3">
      <c r="A6" s="8"/>
      <c r="B6" s="2"/>
      <c r="C6" s="8"/>
      <c r="D6" s="8"/>
      <c r="E6" s="9"/>
      <c r="F6" s="7"/>
    </row>
    <row r="7" spans="1:6" s="3" customFormat="1" ht="18.75" x14ac:dyDescent="0.3">
      <c r="A7" s="10"/>
      <c r="B7" s="38"/>
      <c r="C7" s="11"/>
      <c r="D7" s="11"/>
      <c r="E7" s="11"/>
      <c r="F7" s="11" t="s">
        <v>174</v>
      </c>
    </row>
    <row r="8" spans="1:6" s="16" customFormat="1" ht="112.5" x14ac:dyDescent="0.25">
      <c r="A8" s="12" t="s">
        <v>0</v>
      </c>
      <c r="B8" s="39" t="s">
        <v>67</v>
      </c>
      <c r="C8" s="13" t="s">
        <v>175</v>
      </c>
      <c r="D8" s="14" t="s">
        <v>176</v>
      </c>
      <c r="E8" s="13" t="s">
        <v>177</v>
      </c>
      <c r="F8" s="14" t="s">
        <v>178</v>
      </c>
    </row>
    <row r="9" spans="1:6" s="19" customFormat="1" ht="18.75" x14ac:dyDescent="0.3">
      <c r="A9" s="15">
        <v>1</v>
      </c>
      <c r="B9" s="40">
        <v>2</v>
      </c>
      <c r="C9" s="17">
        <v>3</v>
      </c>
      <c r="D9" s="17">
        <v>4</v>
      </c>
      <c r="E9" s="17">
        <v>5</v>
      </c>
      <c r="F9" s="18">
        <v>6</v>
      </c>
    </row>
    <row r="10" spans="1:6" ht="18.75" x14ac:dyDescent="0.3">
      <c r="A10" s="22" t="s">
        <v>1</v>
      </c>
      <c r="B10" s="22" t="s">
        <v>68</v>
      </c>
      <c r="C10" s="23">
        <f>C11+C13+C15+C19+C23+C26+C27+C32+C34+C36+C40+C42+C49</f>
        <v>857989923.37000012</v>
      </c>
      <c r="D10" s="23">
        <f>D11+D13+D15+D19+D23+D26+D27+D32+D34+D36+D40+D42+D49</f>
        <v>450303095.45000011</v>
      </c>
      <c r="E10" s="23">
        <f>E11+E13+E15+E19+E23+E26+E27+E32+E34+E36+E40+E42+E49</f>
        <v>423648312.31000006</v>
      </c>
      <c r="F10" s="21">
        <f>ROUND(E10/D10*100,2)</f>
        <v>94.08</v>
      </c>
    </row>
    <row r="11" spans="1:6" ht="18.75" x14ac:dyDescent="0.25">
      <c r="A11" s="22" t="s">
        <v>2</v>
      </c>
      <c r="B11" s="22" t="s">
        <v>3</v>
      </c>
      <c r="C11" s="24">
        <f>C12</f>
        <v>751760300</v>
      </c>
      <c r="D11" s="24">
        <f>D12</f>
        <v>401659650.55000001</v>
      </c>
      <c r="E11" s="24">
        <f>E12</f>
        <v>383659650.55000001</v>
      </c>
      <c r="F11" s="21">
        <f t="shared" ref="F11:F73" si="0">ROUND(E11/D11*100,2)</f>
        <v>95.52</v>
      </c>
    </row>
    <row r="12" spans="1:6" ht="18.75" x14ac:dyDescent="0.25">
      <c r="A12" s="25" t="s">
        <v>4</v>
      </c>
      <c r="B12" s="34" t="s">
        <v>5</v>
      </c>
      <c r="C12" s="24">
        <v>751760300</v>
      </c>
      <c r="D12" s="24">
        <v>401659650.55000001</v>
      </c>
      <c r="E12" s="24">
        <v>383659650.55000001</v>
      </c>
      <c r="F12" s="21">
        <f t="shared" si="0"/>
        <v>95.52</v>
      </c>
    </row>
    <row r="13" spans="1:6" ht="37.5" x14ac:dyDescent="0.25">
      <c r="A13" s="25" t="s">
        <v>37</v>
      </c>
      <c r="B13" s="41" t="s">
        <v>38</v>
      </c>
      <c r="C13" s="24">
        <f>C14</f>
        <v>6874100</v>
      </c>
      <c r="D13" s="24">
        <f>D14</f>
        <v>3745982.18</v>
      </c>
      <c r="E13" s="24">
        <f>E14</f>
        <v>3745982.18</v>
      </c>
      <c r="F13" s="21">
        <f t="shared" si="0"/>
        <v>100</v>
      </c>
    </row>
    <row r="14" spans="1:6" ht="37.5" x14ac:dyDescent="0.25">
      <c r="A14" s="26" t="s">
        <v>40</v>
      </c>
      <c r="B14" s="34" t="s">
        <v>41</v>
      </c>
      <c r="C14" s="24">
        <v>6874100</v>
      </c>
      <c r="D14" s="24">
        <v>3745982.18</v>
      </c>
      <c r="E14" s="24">
        <v>3745982.18</v>
      </c>
      <c r="F14" s="21">
        <f t="shared" si="0"/>
        <v>100</v>
      </c>
    </row>
    <row r="15" spans="1:6" ht="18.75" x14ac:dyDescent="0.25">
      <c r="A15" s="25" t="s">
        <v>6</v>
      </c>
      <c r="B15" s="25" t="s">
        <v>7</v>
      </c>
      <c r="C15" s="24">
        <f>SUM(C16:C18)</f>
        <v>38861000</v>
      </c>
      <c r="D15" s="24">
        <f>SUM(D16:D18)</f>
        <v>21357000</v>
      </c>
      <c r="E15" s="24">
        <f>SUM(E16:E18)</f>
        <v>12646718.609999999</v>
      </c>
      <c r="F15" s="21">
        <f t="shared" si="0"/>
        <v>59.22</v>
      </c>
    </row>
    <row r="16" spans="1:6" ht="37.5" x14ac:dyDescent="0.25">
      <c r="A16" s="25" t="s">
        <v>54</v>
      </c>
      <c r="B16" s="34" t="s">
        <v>42</v>
      </c>
      <c r="C16" s="24">
        <v>35401000</v>
      </c>
      <c r="D16" s="24">
        <v>19500000</v>
      </c>
      <c r="E16" s="24">
        <v>11649410.27</v>
      </c>
      <c r="F16" s="21">
        <f t="shared" si="0"/>
        <v>59.74</v>
      </c>
    </row>
    <row r="17" spans="1:6" ht="18.75" x14ac:dyDescent="0.25">
      <c r="A17" s="25" t="s">
        <v>151</v>
      </c>
      <c r="B17" s="34" t="s">
        <v>152</v>
      </c>
      <c r="C17" s="24">
        <v>0</v>
      </c>
      <c r="D17" s="24">
        <v>0</v>
      </c>
      <c r="E17" s="24">
        <v>-51065.35</v>
      </c>
      <c r="F17" s="21">
        <v>0</v>
      </c>
    </row>
    <row r="18" spans="1:6" ht="37.5" x14ac:dyDescent="0.25">
      <c r="A18" s="25" t="s">
        <v>50</v>
      </c>
      <c r="B18" s="34" t="s">
        <v>39</v>
      </c>
      <c r="C18" s="24">
        <v>3460000</v>
      </c>
      <c r="D18" s="24">
        <v>1857000</v>
      </c>
      <c r="E18" s="24">
        <v>1048373.69</v>
      </c>
      <c r="F18" s="21">
        <f t="shared" si="0"/>
        <v>56.46</v>
      </c>
    </row>
    <row r="19" spans="1:6" ht="18.75" x14ac:dyDescent="0.25">
      <c r="A19" s="25" t="s">
        <v>8</v>
      </c>
      <c r="B19" s="25" t="s">
        <v>9</v>
      </c>
      <c r="C19" s="24">
        <f>SUM(C20:C22)</f>
        <v>23235900</v>
      </c>
      <c r="D19" s="24">
        <f>SUM(D20:D22)</f>
        <v>6250226.0499999998</v>
      </c>
      <c r="E19" s="24">
        <f>SUM(E20:E22)</f>
        <v>6213226.0499999998</v>
      </c>
      <c r="F19" s="21">
        <f t="shared" si="0"/>
        <v>99.41</v>
      </c>
    </row>
    <row r="20" spans="1:6" ht="18.75" x14ac:dyDescent="0.25">
      <c r="A20" s="26" t="s">
        <v>55</v>
      </c>
      <c r="B20" s="34" t="s">
        <v>43</v>
      </c>
      <c r="C20" s="24">
        <v>9482900</v>
      </c>
      <c r="D20" s="24">
        <v>1032211.9</v>
      </c>
      <c r="E20" s="24">
        <v>995211.9</v>
      </c>
      <c r="F20" s="21">
        <f t="shared" si="0"/>
        <v>96.42</v>
      </c>
    </row>
    <row r="21" spans="1:6" ht="18.75" x14ac:dyDescent="0.25">
      <c r="A21" s="26" t="s">
        <v>93</v>
      </c>
      <c r="B21" s="34" t="s">
        <v>91</v>
      </c>
      <c r="C21" s="24">
        <v>5802000</v>
      </c>
      <c r="D21" s="24">
        <v>1667492.04</v>
      </c>
      <c r="E21" s="24">
        <v>1667492.04</v>
      </c>
      <c r="F21" s="21">
        <f t="shared" si="0"/>
        <v>100</v>
      </c>
    </row>
    <row r="22" spans="1:6" ht="18.75" x14ac:dyDescent="0.25">
      <c r="A22" s="26" t="s">
        <v>56</v>
      </c>
      <c r="B22" s="34" t="s">
        <v>10</v>
      </c>
      <c r="C22" s="24">
        <v>7951000</v>
      </c>
      <c r="D22" s="24">
        <v>3550522.11</v>
      </c>
      <c r="E22" s="24">
        <v>3550522.11</v>
      </c>
      <c r="F22" s="21">
        <f t="shared" si="0"/>
        <v>100</v>
      </c>
    </row>
    <row r="23" spans="1:6" ht="18.75" x14ac:dyDescent="0.25">
      <c r="A23" s="25" t="s">
        <v>11</v>
      </c>
      <c r="B23" s="25" t="s">
        <v>69</v>
      </c>
      <c r="C23" s="24">
        <f>SUM(C24:C25)</f>
        <v>2415000</v>
      </c>
      <c r="D23" s="24">
        <f>SUM(D24:D25)</f>
        <v>1036702.91</v>
      </c>
      <c r="E23" s="24">
        <f>SUM(E24:E25)</f>
        <v>1036702.91</v>
      </c>
      <c r="F23" s="21">
        <f t="shared" si="0"/>
        <v>100</v>
      </c>
    </row>
    <row r="24" spans="1:6" ht="37.5" x14ac:dyDescent="0.25">
      <c r="A24" s="25" t="s">
        <v>12</v>
      </c>
      <c r="B24" s="34" t="s">
        <v>61</v>
      </c>
      <c r="C24" s="24">
        <v>1896000</v>
      </c>
      <c r="D24" s="24">
        <v>966102.91</v>
      </c>
      <c r="E24" s="24">
        <v>966102.91</v>
      </c>
      <c r="F24" s="21">
        <f t="shared" si="0"/>
        <v>100</v>
      </c>
    </row>
    <row r="25" spans="1:6" ht="37.5" x14ac:dyDescent="0.25">
      <c r="A25" s="25" t="s">
        <v>13</v>
      </c>
      <c r="B25" s="34" t="s">
        <v>62</v>
      </c>
      <c r="C25" s="24">
        <v>519000</v>
      </c>
      <c r="D25" s="24">
        <v>70600</v>
      </c>
      <c r="E25" s="24">
        <v>70600</v>
      </c>
      <c r="F25" s="21">
        <f t="shared" si="0"/>
        <v>100</v>
      </c>
    </row>
    <row r="26" spans="1:6" ht="37.5" x14ac:dyDescent="0.25">
      <c r="A26" s="26" t="s">
        <v>51</v>
      </c>
      <c r="B26" s="34" t="s">
        <v>14</v>
      </c>
      <c r="C26" s="24">
        <v>0</v>
      </c>
      <c r="D26" s="24">
        <v>0</v>
      </c>
      <c r="E26" s="24">
        <v>0</v>
      </c>
      <c r="F26" s="21">
        <v>0</v>
      </c>
    </row>
    <row r="27" spans="1:6" ht="37.5" x14ac:dyDescent="0.25">
      <c r="A27" s="26" t="s">
        <v>15</v>
      </c>
      <c r="B27" s="34" t="s">
        <v>16</v>
      </c>
      <c r="C27" s="24">
        <f>SUM(C28:C31)</f>
        <v>28695220</v>
      </c>
      <c r="D27" s="24">
        <f>SUM(D28:D31)</f>
        <v>11397812.310000001</v>
      </c>
      <c r="E27" s="24">
        <f>SUM(E28:E31)</f>
        <v>11397812.310000001</v>
      </c>
      <c r="F27" s="21">
        <f t="shared" si="0"/>
        <v>100</v>
      </c>
    </row>
    <row r="28" spans="1:6" ht="75" x14ac:dyDescent="0.25">
      <c r="A28" s="26" t="s">
        <v>153</v>
      </c>
      <c r="B28" s="34" t="s">
        <v>154</v>
      </c>
      <c r="C28" s="24">
        <v>0</v>
      </c>
      <c r="D28" s="24">
        <v>0</v>
      </c>
      <c r="E28" s="24">
        <v>0</v>
      </c>
      <c r="F28" s="21">
        <v>0</v>
      </c>
    </row>
    <row r="29" spans="1:6" ht="93.75" x14ac:dyDescent="0.25">
      <c r="A29" s="26" t="s">
        <v>57</v>
      </c>
      <c r="B29" s="34" t="s">
        <v>36</v>
      </c>
      <c r="C29" s="24">
        <v>26195220</v>
      </c>
      <c r="D29" s="24">
        <v>10126190.25</v>
      </c>
      <c r="E29" s="24">
        <v>10126190.25</v>
      </c>
      <c r="F29" s="21">
        <f t="shared" si="0"/>
        <v>100</v>
      </c>
    </row>
    <row r="30" spans="1:6" ht="18.75" x14ac:dyDescent="0.25">
      <c r="A30" s="26" t="s">
        <v>155</v>
      </c>
      <c r="B30" s="34" t="s">
        <v>156</v>
      </c>
      <c r="C30" s="24">
        <v>0</v>
      </c>
      <c r="D30" s="24">
        <v>0</v>
      </c>
      <c r="E30" s="24">
        <v>0</v>
      </c>
      <c r="F30" s="21">
        <v>0</v>
      </c>
    </row>
    <row r="31" spans="1:6" ht="93.75" x14ac:dyDescent="0.25">
      <c r="A31" s="26" t="s">
        <v>58</v>
      </c>
      <c r="B31" s="34" t="s">
        <v>63</v>
      </c>
      <c r="C31" s="24">
        <v>2500000</v>
      </c>
      <c r="D31" s="24">
        <v>1271622.06</v>
      </c>
      <c r="E31" s="24">
        <v>1271622.06</v>
      </c>
      <c r="F31" s="21">
        <f t="shared" si="0"/>
        <v>100</v>
      </c>
    </row>
    <row r="32" spans="1:6" ht="18.75" x14ac:dyDescent="0.25">
      <c r="A32" s="26" t="s">
        <v>17</v>
      </c>
      <c r="B32" s="25" t="s">
        <v>18</v>
      </c>
      <c r="C32" s="24">
        <f>C33</f>
        <v>370559.07</v>
      </c>
      <c r="D32" s="24">
        <f>D33</f>
        <v>260726.25</v>
      </c>
      <c r="E32" s="24">
        <f>E33</f>
        <v>260726.25</v>
      </c>
      <c r="F32" s="21">
        <f t="shared" si="0"/>
        <v>100</v>
      </c>
    </row>
    <row r="33" spans="1:6" ht="18.75" x14ac:dyDescent="0.25">
      <c r="A33" s="26" t="s">
        <v>19</v>
      </c>
      <c r="B33" s="34" t="s">
        <v>20</v>
      </c>
      <c r="C33" s="24">
        <v>370559.07</v>
      </c>
      <c r="D33" s="24">
        <v>260726.25</v>
      </c>
      <c r="E33" s="24">
        <v>260726.25</v>
      </c>
      <c r="F33" s="21">
        <f t="shared" si="0"/>
        <v>100</v>
      </c>
    </row>
    <row r="34" spans="1:6" ht="37.5" x14ac:dyDescent="0.25">
      <c r="A34" s="26" t="s">
        <v>21</v>
      </c>
      <c r="B34" s="25" t="s">
        <v>44</v>
      </c>
      <c r="C34" s="24">
        <f>C35</f>
        <v>511503.37</v>
      </c>
      <c r="D34" s="24">
        <f>D35</f>
        <v>206616.55</v>
      </c>
      <c r="E34" s="24">
        <f>E35</f>
        <v>209072.46</v>
      </c>
      <c r="F34" s="21">
        <f t="shared" si="0"/>
        <v>101.19</v>
      </c>
    </row>
    <row r="35" spans="1:6" ht="18.75" x14ac:dyDescent="0.25">
      <c r="A35" s="26" t="s">
        <v>59</v>
      </c>
      <c r="B35" s="34" t="s">
        <v>70</v>
      </c>
      <c r="C35" s="24">
        <v>511503.37</v>
      </c>
      <c r="D35" s="24">
        <v>206616.55</v>
      </c>
      <c r="E35" s="24">
        <v>209072.46</v>
      </c>
      <c r="F35" s="21">
        <f t="shared" si="0"/>
        <v>101.19</v>
      </c>
    </row>
    <row r="36" spans="1:6" ht="37.5" x14ac:dyDescent="0.25">
      <c r="A36" s="26" t="s">
        <v>22</v>
      </c>
      <c r="B36" s="25" t="s">
        <v>23</v>
      </c>
      <c r="C36" s="24">
        <f>SUM(C37:C39)</f>
        <v>4171350.6</v>
      </c>
      <c r="D36" s="24">
        <f>SUM(D37:D39)</f>
        <v>3604011.66</v>
      </c>
      <c r="E36" s="24">
        <f>SUM(E37:E39)</f>
        <v>3680736.64</v>
      </c>
      <c r="F36" s="21">
        <f t="shared" si="0"/>
        <v>102.13</v>
      </c>
    </row>
    <row r="37" spans="1:6" ht="18.75" x14ac:dyDescent="0.25">
      <c r="A37" s="26" t="s">
        <v>24</v>
      </c>
      <c r="B37" s="34" t="s">
        <v>25</v>
      </c>
      <c r="C37" s="24">
        <v>150900</v>
      </c>
      <c r="D37" s="24">
        <v>37725</v>
      </c>
      <c r="E37" s="24">
        <v>0</v>
      </c>
      <c r="F37" s="21">
        <f t="shared" si="0"/>
        <v>0</v>
      </c>
    </row>
    <row r="38" spans="1:6" ht="93.75" x14ac:dyDescent="0.25">
      <c r="A38" s="26" t="s">
        <v>95</v>
      </c>
      <c r="B38" s="34" t="s">
        <v>64</v>
      </c>
      <c r="C38" s="24">
        <v>4020450.6</v>
      </c>
      <c r="D38" s="24">
        <v>3566286.66</v>
      </c>
      <c r="E38" s="24">
        <v>3566286.66</v>
      </c>
      <c r="F38" s="21">
        <f t="shared" si="0"/>
        <v>100</v>
      </c>
    </row>
    <row r="39" spans="1:6" ht="37.5" x14ac:dyDescent="0.25">
      <c r="A39" s="26" t="s">
        <v>157</v>
      </c>
      <c r="B39" s="34" t="s">
        <v>158</v>
      </c>
      <c r="C39" s="24">
        <v>0</v>
      </c>
      <c r="D39" s="24">
        <v>0</v>
      </c>
      <c r="E39" s="24">
        <v>114449.98</v>
      </c>
      <c r="F39" s="21">
        <v>0</v>
      </c>
    </row>
    <row r="40" spans="1:6" ht="18.75" x14ac:dyDescent="0.25">
      <c r="A40" s="26" t="s">
        <v>26</v>
      </c>
      <c r="B40" s="26" t="s">
        <v>27</v>
      </c>
      <c r="C40" s="24">
        <f>C41</f>
        <v>200</v>
      </c>
      <c r="D40" s="24">
        <f>D41</f>
        <v>0</v>
      </c>
      <c r="E40" s="24">
        <f>E41</f>
        <v>0</v>
      </c>
      <c r="F40" s="21">
        <v>0</v>
      </c>
    </row>
    <row r="41" spans="1:6" ht="37.5" x14ac:dyDescent="0.25">
      <c r="A41" s="26" t="s">
        <v>60</v>
      </c>
      <c r="B41" s="34" t="s">
        <v>45</v>
      </c>
      <c r="C41" s="24">
        <v>200</v>
      </c>
      <c r="D41" s="24">
        <v>0</v>
      </c>
      <c r="E41" s="24">
        <v>0</v>
      </c>
      <c r="F41" s="21">
        <v>0</v>
      </c>
    </row>
    <row r="42" spans="1:6" ht="18.75" x14ac:dyDescent="0.25">
      <c r="A42" s="26" t="s">
        <v>28</v>
      </c>
      <c r="B42" s="26" t="s">
        <v>72</v>
      </c>
      <c r="C42" s="24">
        <f>SUM(C43:C48)</f>
        <v>1094790.33</v>
      </c>
      <c r="D42" s="24">
        <f>SUM(D43:D48)</f>
        <v>784366.99000000011</v>
      </c>
      <c r="E42" s="24">
        <f>SUM(E43:E48)</f>
        <v>784366.99000000011</v>
      </c>
      <c r="F42" s="21">
        <f t="shared" si="0"/>
        <v>100</v>
      </c>
    </row>
    <row r="43" spans="1:6" ht="37.5" x14ac:dyDescent="0.25">
      <c r="A43" s="27" t="s">
        <v>108</v>
      </c>
      <c r="B43" s="34" t="s">
        <v>112</v>
      </c>
      <c r="C43" s="24">
        <v>839290.33</v>
      </c>
      <c r="D43" s="24">
        <v>638518.35</v>
      </c>
      <c r="E43" s="24">
        <v>638518.35</v>
      </c>
      <c r="F43" s="21">
        <f t="shared" si="0"/>
        <v>100</v>
      </c>
    </row>
    <row r="44" spans="1:6" ht="37.5" x14ac:dyDescent="0.25">
      <c r="A44" s="27" t="s">
        <v>109</v>
      </c>
      <c r="B44" s="34" t="s">
        <v>113</v>
      </c>
      <c r="C44" s="24">
        <v>5500</v>
      </c>
      <c r="D44" s="24">
        <v>3511.67</v>
      </c>
      <c r="E44" s="24">
        <v>3511.67</v>
      </c>
      <c r="F44" s="21">
        <f t="shared" si="0"/>
        <v>100</v>
      </c>
    </row>
    <row r="45" spans="1:6" ht="112.5" x14ac:dyDescent="0.25">
      <c r="A45" s="27" t="s">
        <v>110</v>
      </c>
      <c r="B45" s="34" t="s">
        <v>114</v>
      </c>
      <c r="C45" s="24">
        <v>50000</v>
      </c>
      <c r="D45" s="24">
        <v>31437.8</v>
      </c>
      <c r="E45" s="24">
        <v>31437.8</v>
      </c>
      <c r="F45" s="21">
        <f t="shared" si="0"/>
        <v>100</v>
      </c>
    </row>
    <row r="46" spans="1:6" ht="75" x14ac:dyDescent="0.25">
      <c r="A46" s="27" t="s">
        <v>159</v>
      </c>
      <c r="B46" s="34" t="s">
        <v>160</v>
      </c>
      <c r="C46" s="24">
        <v>0</v>
      </c>
      <c r="D46" s="24">
        <v>0</v>
      </c>
      <c r="E46" s="24">
        <v>0</v>
      </c>
      <c r="F46" s="21">
        <v>0</v>
      </c>
    </row>
    <row r="47" spans="1:6" ht="18.75" x14ac:dyDescent="0.25">
      <c r="A47" s="27" t="s">
        <v>161</v>
      </c>
      <c r="B47" s="34" t="s">
        <v>162</v>
      </c>
      <c r="C47" s="24">
        <v>0</v>
      </c>
      <c r="D47" s="24">
        <v>0</v>
      </c>
      <c r="E47" s="24">
        <v>0</v>
      </c>
      <c r="F47" s="21">
        <v>0</v>
      </c>
    </row>
    <row r="48" spans="1:6" ht="18.75" x14ac:dyDescent="0.25">
      <c r="A48" s="27" t="s">
        <v>111</v>
      </c>
      <c r="B48" s="34" t="s">
        <v>115</v>
      </c>
      <c r="C48" s="24">
        <v>200000</v>
      </c>
      <c r="D48" s="24">
        <v>110899.17</v>
      </c>
      <c r="E48" s="24">
        <v>110899.17</v>
      </c>
      <c r="F48" s="21">
        <f t="shared" si="0"/>
        <v>100</v>
      </c>
    </row>
    <row r="49" spans="1:6" ht="18.75" x14ac:dyDescent="0.25">
      <c r="A49" s="26" t="s">
        <v>52</v>
      </c>
      <c r="B49" s="25" t="s">
        <v>29</v>
      </c>
      <c r="C49" s="24">
        <v>0</v>
      </c>
      <c r="D49" s="24">
        <v>0</v>
      </c>
      <c r="E49" s="24">
        <v>13317.36</v>
      </c>
      <c r="F49" s="21">
        <v>0</v>
      </c>
    </row>
    <row r="50" spans="1:6" ht="18.75" x14ac:dyDescent="0.25">
      <c r="A50" s="26" t="s">
        <v>30</v>
      </c>
      <c r="B50" s="25" t="s">
        <v>49</v>
      </c>
      <c r="C50" s="24">
        <f>C51+C116+C117+C118+C120+C121</f>
        <v>831224095.83000004</v>
      </c>
      <c r="D50" s="24">
        <f>D51+D116+D117+D118+D120+D121</f>
        <v>418657658.06999999</v>
      </c>
      <c r="E50" s="24">
        <f>E51+E116+E117+E118+E120+E121</f>
        <v>437198021.94000006</v>
      </c>
      <c r="F50" s="21">
        <f t="shared" si="0"/>
        <v>104.43</v>
      </c>
    </row>
    <row r="51" spans="1:6" ht="37.5" x14ac:dyDescent="0.25">
      <c r="A51" s="26" t="s">
        <v>65</v>
      </c>
      <c r="B51" s="25" t="s">
        <v>66</v>
      </c>
      <c r="C51" s="28">
        <f>C52+C54+C82+C104</f>
        <v>830424676</v>
      </c>
      <c r="D51" s="28">
        <f>D52+D54+D82+D104</f>
        <v>418684361.44</v>
      </c>
      <c r="E51" s="28">
        <f>E52+E54+E82+E104</f>
        <v>411584211.83000004</v>
      </c>
      <c r="F51" s="21">
        <f t="shared" si="0"/>
        <v>98.3</v>
      </c>
    </row>
    <row r="52" spans="1:6" ht="37.5" x14ac:dyDescent="0.25">
      <c r="A52" s="26" t="s">
        <v>77</v>
      </c>
      <c r="B52" s="25" t="s">
        <v>73</v>
      </c>
      <c r="C52" s="24">
        <f>C53</f>
        <v>44124600</v>
      </c>
      <c r="D52" s="24">
        <f>D53</f>
        <v>33588000</v>
      </c>
      <c r="E52" s="24">
        <f>E53</f>
        <v>33588000</v>
      </c>
      <c r="F52" s="21">
        <f t="shared" si="0"/>
        <v>100</v>
      </c>
    </row>
    <row r="53" spans="1:6" ht="56.25" x14ac:dyDescent="0.25">
      <c r="A53" s="26" t="s">
        <v>100</v>
      </c>
      <c r="B53" s="34" t="s">
        <v>99</v>
      </c>
      <c r="C53" s="24">
        <v>44124600</v>
      </c>
      <c r="D53" s="24">
        <v>33588000</v>
      </c>
      <c r="E53" s="24">
        <v>33588000</v>
      </c>
      <c r="F53" s="21">
        <f t="shared" si="0"/>
        <v>100</v>
      </c>
    </row>
    <row r="54" spans="1:6" ht="37.5" x14ac:dyDescent="0.25">
      <c r="A54" s="26" t="s">
        <v>78</v>
      </c>
      <c r="B54" s="25" t="s">
        <v>71</v>
      </c>
      <c r="C54" s="24">
        <f>C55+C74</f>
        <v>71158000</v>
      </c>
      <c r="D54" s="24">
        <f>D55+D74</f>
        <v>33924331.18</v>
      </c>
      <c r="E54" s="24">
        <f>E55+E74</f>
        <v>29932034.660000004</v>
      </c>
      <c r="F54" s="21">
        <f t="shared" si="0"/>
        <v>88.23</v>
      </c>
    </row>
    <row r="55" spans="1:6" ht="18.75" x14ac:dyDescent="0.25">
      <c r="A55" s="26"/>
      <c r="B55" s="34" t="s">
        <v>32</v>
      </c>
      <c r="C55" s="24">
        <f>SUM(C56:C73)</f>
        <v>58437700</v>
      </c>
      <c r="D55" s="24">
        <f>SUM(D56:D73)</f>
        <v>28507093</v>
      </c>
      <c r="E55" s="24">
        <f>SUM(E56:E73)</f>
        <v>24780348.810000002</v>
      </c>
      <c r="F55" s="21">
        <f t="shared" si="0"/>
        <v>86.93</v>
      </c>
    </row>
    <row r="56" spans="1:6" ht="18.75" x14ac:dyDescent="0.25">
      <c r="A56" s="26"/>
      <c r="B56" s="34" t="s">
        <v>31</v>
      </c>
      <c r="C56" s="24"/>
      <c r="D56" s="24"/>
      <c r="E56" s="24"/>
      <c r="F56" s="21"/>
    </row>
    <row r="57" spans="1:6" ht="112.5" x14ac:dyDescent="0.25">
      <c r="A57" s="25" t="s">
        <v>80</v>
      </c>
      <c r="B57" s="34" t="s">
        <v>117</v>
      </c>
      <c r="C57" s="24">
        <v>5818500</v>
      </c>
      <c r="D57" s="24">
        <v>0</v>
      </c>
      <c r="E57" s="24">
        <v>0</v>
      </c>
      <c r="F57" s="21">
        <v>0</v>
      </c>
    </row>
    <row r="58" spans="1:6" ht="150" x14ac:dyDescent="0.25">
      <c r="A58" s="26" t="s">
        <v>79</v>
      </c>
      <c r="B58" s="34" t="s">
        <v>118</v>
      </c>
      <c r="C58" s="24">
        <v>4854200</v>
      </c>
      <c r="D58" s="24">
        <v>1435664.25</v>
      </c>
      <c r="E58" s="24">
        <v>1435664.25</v>
      </c>
      <c r="F58" s="21">
        <f t="shared" si="0"/>
        <v>100</v>
      </c>
    </row>
    <row r="59" spans="1:6" ht="168.75" x14ac:dyDescent="0.25">
      <c r="A59" s="26" t="s">
        <v>79</v>
      </c>
      <c r="B59" s="34" t="s">
        <v>119</v>
      </c>
      <c r="C59" s="24">
        <v>0</v>
      </c>
      <c r="D59" s="24">
        <v>0</v>
      </c>
      <c r="E59" s="24">
        <v>0</v>
      </c>
      <c r="F59" s="21">
        <v>0</v>
      </c>
    </row>
    <row r="60" spans="1:6" ht="131.25" x14ac:dyDescent="0.25">
      <c r="A60" s="26" t="s">
        <v>79</v>
      </c>
      <c r="B60" s="34" t="s">
        <v>163</v>
      </c>
      <c r="C60" s="24">
        <v>215200</v>
      </c>
      <c r="D60" s="24">
        <v>0</v>
      </c>
      <c r="E60" s="24">
        <v>0</v>
      </c>
      <c r="F60" s="21">
        <v>0</v>
      </c>
    </row>
    <row r="61" spans="1:6" ht="150" x14ac:dyDescent="0.25">
      <c r="A61" s="26" t="s">
        <v>92</v>
      </c>
      <c r="B61" s="34" t="s">
        <v>120</v>
      </c>
      <c r="C61" s="24">
        <v>10737400</v>
      </c>
      <c r="D61" s="24">
        <v>10737400</v>
      </c>
      <c r="E61" s="24">
        <v>7637591.8799999999</v>
      </c>
      <c r="F61" s="21">
        <f t="shared" si="0"/>
        <v>71.13</v>
      </c>
    </row>
    <row r="62" spans="1:6" ht="93.75" x14ac:dyDescent="0.25">
      <c r="A62" s="26" t="s">
        <v>79</v>
      </c>
      <c r="B62" s="34" t="s">
        <v>121</v>
      </c>
      <c r="C62" s="24">
        <v>1882600</v>
      </c>
      <c r="D62" s="24">
        <v>1882600</v>
      </c>
      <c r="E62" s="24">
        <v>1882600</v>
      </c>
      <c r="F62" s="21">
        <f t="shared" si="0"/>
        <v>100</v>
      </c>
    </row>
    <row r="63" spans="1:6" ht="93.75" x14ac:dyDescent="0.25">
      <c r="A63" s="26" t="s">
        <v>79</v>
      </c>
      <c r="B63" s="34" t="s">
        <v>122</v>
      </c>
      <c r="C63" s="24">
        <v>54200</v>
      </c>
      <c r="D63" s="24">
        <v>43968</v>
      </c>
      <c r="E63" s="24">
        <v>43968</v>
      </c>
      <c r="F63" s="21">
        <f t="shared" si="0"/>
        <v>100</v>
      </c>
    </row>
    <row r="64" spans="1:6" ht="93.75" x14ac:dyDescent="0.25">
      <c r="A64" s="25" t="s">
        <v>79</v>
      </c>
      <c r="B64" s="34" t="s">
        <v>123</v>
      </c>
      <c r="C64" s="24">
        <v>318600</v>
      </c>
      <c r="D64" s="24">
        <v>292200</v>
      </c>
      <c r="E64" s="24">
        <v>292200</v>
      </c>
      <c r="F64" s="21">
        <f t="shared" si="0"/>
        <v>100</v>
      </c>
    </row>
    <row r="65" spans="1:6" ht="187.5" x14ac:dyDescent="0.25">
      <c r="A65" s="26" t="s">
        <v>79</v>
      </c>
      <c r="B65" s="34" t="s">
        <v>124</v>
      </c>
      <c r="C65" s="24">
        <v>3056500</v>
      </c>
      <c r="D65" s="24">
        <v>2857000</v>
      </c>
      <c r="E65" s="24">
        <v>2328218.71</v>
      </c>
      <c r="F65" s="21">
        <f t="shared" si="0"/>
        <v>81.489999999999995</v>
      </c>
    </row>
    <row r="66" spans="1:6" ht="150" x14ac:dyDescent="0.25">
      <c r="A66" s="25" t="s">
        <v>94</v>
      </c>
      <c r="B66" s="34" t="s">
        <v>125</v>
      </c>
      <c r="C66" s="24">
        <v>7242700</v>
      </c>
      <c r="D66" s="24">
        <v>3002412.87</v>
      </c>
      <c r="E66" s="24">
        <v>3002412.86</v>
      </c>
      <c r="F66" s="21">
        <f t="shared" si="0"/>
        <v>100</v>
      </c>
    </row>
    <row r="67" spans="1:6" ht="112.5" x14ac:dyDescent="0.25">
      <c r="A67" s="29" t="s">
        <v>98</v>
      </c>
      <c r="B67" s="34" t="s">
        <v>126</v>
      </c>
      <c r="C67" s="24">
        <v>409500</v>
      </c>
      <c r="D67" s="24">
        <v>409500</v>
      </c>
      <c r="E67" s="24">
        <v>409500</v>
      </c>
      <c r="F67" s="21">
        <f t="shared" si="0"/>
        <v>100</v>
      </c>
    </row>
    <row r="68" spans="1:6" ht="93.75" x14ac:dyDescent="0.25">
      <c r="A68" s="29" t="s">
        <v>107</v>
      </c>
      <c r="B68" s="34" t="s">
        <v>127</v>
      </c>
      <c r="C68" s="24">
        <v>3301700</v>
      </c>
      <c r="D68" s="24">
        <v>3301700</v>
      </c>
      <c r="E68" s="24">
        <v>3301685.44</v>
      </c>
      <c r="F68" s="21">
        <f t="shared" si="0"/>
        <v>100</v>
      </c>
    </row>
    <row r="69" spans="1:6" ht="112.5" x14ac:dyDescent="0.25">
      <c r="A69" s="29" t="s">
        <v>98</v>
      </c>
      <c r="B69" s="34" t="s">
        <v>164</v>
      </c>
      <c r="C69" s="24">
        <v>17643600</v>
      </c>
      <c r="D69" s="24">
        <v>4235666.66</v>
      </c>
      <c r="E69" s="24">
        <v>4235666.66</v>
      </c>
      <c r="F69" s="21">
        <f t="shared" si="0"/>
        <v>100</v>
      </c>
    </row>
    <row r="70" spans="1:6" ht="131.25" x14ac:dyDescent="0.25">
      <c r="A70" s="29" t="s">
        <v>98</v>
      </c>
      <c r="B70" s="34" t="s">
        <v>165</v>
      </c>
      <c r="C70" s="24">
        <v>2309400</v>
      </c>
      <c r="D70" s="24">
        <v>0</v>
      </c>
      <c r="E70" s="24">
        <v>0</v>
      </c>
      <c r="F70" s="21">
        <v>0</v>
      </c>
    </row>
    <row r="71" spans="1:6" ht="93.75" x14ac:dyDescent="0.25">
      <c r="A71" s="29" t="s">
        <v>107</v>
      </c>
      <c r="B71" s="34" t="s">
        <v>128</v>
      </c>
      <c r="C71" s="24">
        <v>37100</v>
      </c>
      <c r="D71" s="24">
        <v>37100</v>
      </c>
      <c r="E71" s="24">
        <v>37070.160000000003</v>
      </c>
      <c r="F71" s="21">
        <f t="shared" si="0"/>
        <v>99.92</v>
      </c>
    </row>
    <row r="72" spans="1:6" ht="168.75" x14ac:dyDescent="0.25">
      <c r="A72" s="29" t="s">
        <v>98</v>
      </c>
      <c r="B72" s="34" t="s">
        <v>129</v>
      </c>
      <c r="C72" s="24">
        <v>195600</v>
      </c>
      <c r="D72" s="24">
        <v>88900</v>
      </c>
      <c r="E72" s="24">
        <v>88900</v>
      </c>
      <c r="F72" s="21">
        <f t="shared" si="0"/>
        <v>100</v>
      </c>
    </row>
    <row r="73" spans="1:6" ht="112.5" x14ac:dyDescent="0.25">
      <c r="A73" s="29" t="s">
        <v>166</v>
      </c>
      <c r="B73" s="34" t="s">
        <v>167</v>
      </c>
      <c r="C73" s="24">
        <v>360900</v>
      </c>
      <c r="D73" s="24">
        <v>182981.22</v>
      </c>
      <c r="E73" s="24">
        <v>84870.85</v>
      </c>
      <c r="F73" s="21">
        <f t="shared" si="0"/>
        <v>46.38</v>
      </c>
    </row>
    <row r="74" spans="1:6" ht="18.75" x14ac:dyDescent="0.25">
      <c r="A74" s="26"/>
      <c r="B74" s="34" t="s">
        <v>33</v>
      </c>
      <c r="C74" s="24">
        <f>SUM(C75:C81)</f>
        <v>12720300</v>
      </c>
      <c r="D74" s="24">
        <f>SUM(D75:D81)</f>
        <v>5417238.1800000006</v>
      </c>
      <c r="E74" s="24">
        <f>SUM(E75:E81)</f>
        <v>5151685.8499999996</v>
      </c>
      <c r="F74" s="21">
        <f t="shared" ref="F74:F122" si="1">ROUND(E74/D74*100,2)</f>
        <v>95.1</v>
      </c>
    </row>
    <row r="75" spans="1:6" ht="18.75" x14ac:dyDescent="0.25">
      <c r="A75" s="26"/>
      <c r="B75" s="34" t="s">
        <v>31</v>
      </c>
      <c r="C75" s="24"/>
      <c r="D75" s="24"/>
      <c r="E75" s="24"/>
      <c r="F75" s="21"/>
    </row>
    <row r="76" spans="1:6" ht="150" x14ac:dyDescent="0.25">
      <c r="A76" s="30" t="s">
        <v>102</v>
      </c>
      <c r="B76" s="34" t="s">
        <v>130</v>
      </c>
      <c r="C76" s="24">
        <v>5925800</v>
      </c>
      <c r="D76" s="24">
        <v>2456519.4</v>
      </c>
      <c r="E76" s="24">
        <v>2456519.41</v>
      </c>
      <c r="F76" s="21">
        <f t="shared" si="1"/>
        <v>100</v>
      </c>
    </row>
    <row r="77" spans="1:6" ht="150" x14ac:dyDescent="0.25">
      <c r="A77" s="26" t="s">
        <v>92</v>
      </c>
      <c r="B77" s="34" t="s">
        <v>131</v>
      </c>
      <c r="C77" s="24">
        <v>702500</v>
      </c>
      <c r="D77" s="24">
        <v>702500</v>
      </c>
      <c r="E77" s="24">
        <v>499660.44</v>
      </c>
      <c r="F77" s="21">
        <f t="shared" si="1"/>
        <v>71.13</v>
      </c>
    </row>
    <row r="78" spans="1:6" ht="93.75" x14ac:dyDescent="0.25">
      <c r="A78" s="25" t="s">
        <v>103</v>
      </c>
      <c r="B78" s="34" t="s">
        <v>132</v>
      </c>
      <c r="C78" s="24">
        <v>2110900</v>
      </c>
      <c r="D78" s="24">
        <v>2110900</v>
      </c>
      <c r="E78" s="24">
        <v>2110914.5600000001</v>
      </c>
      <c r="F78" s="21">
        <f t="shared" si="1"/>
        <v>100</v>
      </c>
    </row>
    <row r="79" spans="1:6" ht="93.75" x14ac:dyDescent="0.25">
      <c r="A79" s="26" t="s">
        <v>107</v>
      </c>
      <c r="B79" s="34" t="s">
        <v>133</v>
      </c>
      <c r="C79" s="24">
        <v>30300</v>
      </c>
      <c r="D79" s="24">
        <v>30300</v>
      </c>
      <c r="E79" s="24">
        <v>30329.84</v>
      </c>
      <c r="F79" s="21">
        <f t="shared" si="1"/>
        <v>100.1</v>
      </c>
    </row>
    <row r="80" spans="1:6" ht="112.5" x14ac:dyDescent="0.25">
      <c r="A80" s="26" t="s">
        <v>166</v>
      </c>
      <c r="B80" s="34" t="s">
        <v>168</v>
      </c>
      <c r="C80" s="24">
        <v>230800</v>
      </c>
      <c r="D80" s="24">
        <v>117018.78</v>
      </c>
      <c r="E80" s="24">
        <v>54261.599999999999</v>
      </c>
      <c r="F80" s="21">
        <f t="shared" si="1"/>
        <v>46.37</v>
      </c>
    </row>
    <row r="81" spans="1:6" ht="112.5" x14ac:dyDescent="0.25">
      <c r="A81" s="26" t="s">
        <v>80</v>
      </c>
      <c r="B81" s="34" t="s">
        <v>169</v>
      </c>
      <c r="C81" s="24">
        <v>3720000</v>
      </c>
      <c r="D81" s="24">
        <v>0</v>
      </c>
      <c r="E81" s="24">
        <v>0</v>
      </c>
      <c r="F81" s="21">
        <v>0</v>
      </c>
    </row>
    <row r="82" spans="1:6" ht="37.5" x14ac:dyDescent="0.25">
      <c r="A82" s="26" t="s">
        <v>81</v>
      </c>
      <c r="B82" s="25" t="s">
        <v>74</v>
      </c>
      <c r="C82" s="24">
        <f>C83+C99</f>
        <v>696014100</v>
      </c>
      <c r="D82" s="24">
        <f>D83+D99</f>
        <v>341235823.17000002</v>
      </c>
      <c r="E82" s="24">
        <f>E83+E99</f>
        <v>339528456.72000003</v>
      </c>
      <c r="F82" s="21">
        <f t="shared" si="1"/>
        <v>99.5</v>
      </c>
    </row>
    <row r="83" spans="1:6" ht="18.75" x14ac:dyDescent="0.25">
      <c r="A83" s="31"/>
      <c r="B83" s="34" t="s">
        <v>32</v>
      </c>
      <c r="C83" s="24">
        <f>SUM(C84:C98)</f>
        <v>691153200</v>
      </c>
      <c r="D83" s="24">
        <f>SUM(D84:D98)</f>
        <v>338198367.28000003</v>
      </c>
      <c r="E83" s="24">
        <f>SUM(E84:E98)</f>
        <v>337344889.21000004</v>
      </c>
      <c r="F83" s="21">
        <f t="shared" si="1"/>
        <v>99.75</v>
      </c>
    </row>
    <row r="84" spans="1:6" ht="18.75" x14ac:dyDescent="0.25">
      <c r="A84" s="30"/>
      <c r="B84" s="34" t="s">
        <v>31</v>
      </c>
      <c r="C84" s="24"/>
      <c r="D84" s="24"/>
      <c r="E84" s="24"/>
      <c r="F84" s="21"/>
    </row>
    <row r="85" spans="1:6" ht="168.75" x14ac:dyDescent="0.25">
      <c r="A85" s="25" t="s">
        <v>82</v>
      </c>
      <c r="B85" s="34" t="s">
        <v>134</v>
      </c>
      <c r="C85" s="24">
        <v>617860000</v>
      </c>
      <c r="D85" s="24">
        <v>305206859.36000001</v>
      </c>
      <c r="E85" s="24">
        <v>305206859.36000001</v>
      </c>
      <c r="F85" s="21">
        <f t="shared" si="1"/>
        <v>100</v>
      </c>
    </row>
    <row r="86" spans="1:6" ht="206.25" x14ac:dyDescent="0.25">
      <c r="A86" s="26" t="s">
        <v>82</v>
      </c>
      <c r="B86" s="34" t="s">
        <v>135</v>
      </c>
      <c r="C86" s="24">
        <v>45690900</v>
      </c>
      <c r="D86" s="24">
        <v>23005074.489999998</v>
      </c>
      <c r="E86" s="24">
        <v>23005074.489999998</v>
      </c>
      <c r="F86" s="21">
        <f t="shared" si="1"/>
        <v>100</v>
      </c>
    </row>
    <row r="87" spans="1:6" ht="168.75" x14ac:dyDescent="0.25">
      <c r="A87" s="26" t="s">
        <v>82</v>
      </c>
      <c r="B87" s="34" t="s">
        <v>136</v>
      </c>
      <c r="C87" s="24">
        <v>277000</v>
      </c>
      <c r="D87" s="24">
        <v>211280</v>
      </c>
      <c r="E87" s="24">
        <v>119400</v>
      </c>
      <c r="F87" s="21">
        <f t="shared" si="1"/>
        <v>56.51</v>
      </c>
    </row>
    <row r="88" spans="1:6" ht="168.75" x14ac:dyDescent="0.25">
      <c r="A88" s="26" t="s">
        <v>82</v>
      </c>
      <c r="B88" s="34" t="s">
        <v>137</v>
      </c>
      <c r="C88" s="24">
        <v>1528700</v>
      </c>
      <c r="D88" s="24">
        <v>425552</v>
      </c>
      <c r="E88" s="24">
        <v>366385.94</v>
      </c>
      <c r="F88" s="21">
        <f t="shared" si="1"/>
        <v>86.1</v>
      </c>
    </row>
    <row r="89" spans="1:6" ht="206.25" x14ac:dyDescent="0.25">
      <c r="A89" s="26" t="s">
        <v>82</v>
      </c>
      <c r="B89" s="34" t="s">
        <v>138</v>
      </c>
      <c r="C89" s="24">
        <v>918300</v>
      </c>
      <c r="D89" s="24">
        <v>423599.45</v>
      </c>
      <c r="E89" s="24">
        <v>301339.67</v>
      </c>
      <c r="F89" s="21">
        <f t="shared" si="1"/>
        <v>71.14</v>
      </c>
    </row>
    <row r="90" spans="1:6" ht="150" x14ac:dyDescent="0.25">
      <c r="A90" s="26" t="s">
        <v>82</v>
      </c>
      <c r="B90" s="34" t="s">
        <v>139</v>
      </c>
      <c r="C90" s="24">
        <v>319000</v>
      </c>
      <c r="D90" s="24">
        <v>319000</v>
      </c>
      <c r="E90" s="24">
        <v>318939</v>
      </c>
      <c r="F90" s="21">
        <f t="shared" si="1"/>
        <v>99.98</v>
      </c>
    </row>
    <row r="91" spans="1:6" ht="150" x14ac:dyDescent="0.25">
      <c r="A91" s="26" t="s">
        <v>82</v>
      </c>
      <c r="B91" s="34" t="s">
        <v>140</v>
      </c>
      <c r="C91" s="24">
        <v>5627300</v>
      </c>
      <c r="D91" s="24">
        <v>8337.5</v>
      </c>
      <c r="E91" s="24">
        <v>8337.5</v>
      </c>
      <c r="F91" s="21">
        <f t="shared" si="1"/>
        <v>100</v>
      </c>
    </row>
    <row r="92" spans="1:6" ht="300" x14ac:dyDescent="0.25">
      <c r="A92" s="26" t="s">
        <v>82</v>
      </c>
      <c r="B92" s="34" t="s">
        <v>141</v>
      </c>
      <c r="C92" s="24">
        <v>1900</v>
      </c>
      <c r="D92" s="24">
        <v>1900</v>
      </c>
      <c r="E92" s="24">
        <v>1900</v>
      </c>
      <c r="F92" s="21">
        <f t="shared" si="1"/>
        <v>100</v>
      </c>
    </row>
    <row r="93" spans="1:6" ht="112.5" x14ac:dyDescent="0.25">
      <c r="A93" s="26" t="s">
        <v>82</v>
      </c>
      <c r="B93" s="34" t="s">
        <v>142</v>
      </c>
      <c r="C93" s="24">
        <v>3990200</v>
      </c>
      <c r="D93" s="24">
        <v>1196275.3600000001</v>
      </c>
      <c r="E93" s="24">
        <v>1196275.3600000001</v>
      </c>
      <c r="F93" s="21">
        <f t="shared" si="1"/>
        <v>100</v>
      </c>
    </row>
    <row r="94" spans="1:6" ht="150" x14ac:dyDescent="0.25">
      <c r="A94" s="26" t="s">
        <v>82</v>
      </c>
      <c r="B94" s="34" t="s">
        <v>143</v>
      </c>
      <c r="C94" s="24">
        <v>73700</v>
      </c>
      <c r="D94" s="24">
        <v>73700</v>
      </c>
      <c r="E94" s="24">
        <v>75872</v>
      </c>
      <c r="F94" s="21">
        <f t="shared" si="1"/>
        <v>102.95</v>
      </c>
    </row>
    <row r="95" spans="1:6" ht="112.5" x14ac:dyDescent="0.25">
      <c r="A95" s="26" t="s">
        <v>82</v>
      </c>
      <c r="B95" s="34" t="s">
        <v>144</v>
      </c>
      <c r="C95" s="24">
        <v>451800</v>
      </c>
      <c r="D95" s="24">
        <v>0</v>
      </c>
      <c r="E95" s="24">
        <v>0</v>
      </c>
      <c r="F95" s="21">
        <v>0</v>
      </c>
    </row>
    <row r="96" spans="1:6" ht="168.75" x14ac:dyDescent="0.25">
      <c r="A96" s="25" t="s">
        <v>83</v>
      </c>
      <c r="B96" s="34" t="s">
        <v>145</v>
      </c>
      <c r="C96" s="24">
        <v>13529000</v>
      </c>
      <c r="D96" s="24">
        <v>6952987</v>
      </c>
      <c r="E96" s="24">
        <v>6654726.5899999999</v>
      </c>
      <c r="F96" s="21">
        <f t="shared" si="1"/>
        <v>95.71</v>
      </c>
    </row>
    <row r="97" spans="1:6" ht="206.25" x14ac:dyDescent="0.25">
      <c r="A97" s="26" t="s">
        <v>84</v>
      </c>
      <c r="B97" s="34" t="s">
        <v>146</v>
      </c>
      <c r="C97" s="24">
        <v>870000</v>
      </c>
      <c r="D97" s="24">
        <v>373802.12</v>
      </c>
      <c r="E97" s="24">
        <v>89779.3</v>
      </c>
      <c r="F97" s="21">
        <f t="shared" si="1"/>
        <v>24.02</v>
      </c>
    </row>
    <row r="98" spans="1:6" ht="93.75" x14ac:dyDescent="0.25">
      <c r="A98" s="25" t="s">
        <v>82</v>
      </c>
      <c r="B98" s="34" t="s">
        <v>147</v>
      </c>
      <c r="C98" s="24">
        <v>15400</v>
      </c>
      <c r="D98" s="24">
        <v>0</v>
      </c>
      <c r="E98" s="24">
        <v>0</v>
      </c>
      <c r="F98" s="21">
        <v>0</v>
      </c>
    </row>
    <row r="99" spans="1:6" ht="18.75" x14ac:dyDescent="0.25">
      <c r="A99" s="32"/>
      <c r="B99" s="34" t="s">
        <v>33</v>
      </c>
      <c r="C99" s="24">
        <f>SUM(C100:C103)</f>
        <v>4860900</v>
      </c>
      <c r="D99" s="24">
        <f>SUM(D100:D103)</f>
        <v>3037455.8899999997</v>
      </c>
      <c r="E99" s="24">
        <f>SUM(E100:E103)</f>
        <v>2183567.5099999998</v>
      </c>
      <c r="F99" s="21">
        <f t="shared" si="1"/>
        <v>71.89</v>
      </c>
    </row>
    <row r="100" spans="1:6" ht="18.75" x14ac:dyDescent="0.25">
      <c r="A100" s="26"/>
      <c r="B100" s="34" t="s">
        <v>31</v>
      </c>
      <c r="C100" s="24"/>
      <c r="D100" s="24"/>
      <c r="E100" s="24"/>
      <c r="F100" s="21"/>
    </row>
    <row r="101" spans="1:6" ht="112.5" x14ac:dyDescent="0.25">
      <c r="A101" s="26" t="s">
        <v>97</v>
      </c>
      <c r="B101" s="34" t="s">
        <v>104</v>
      </c>
      <c r="C101" s="24">
        <v>1793100</v>
      </c>
      <c r="D101" s="24">
        <v>1531308</v>
      </c>
      <c r="E101" s="24">
        <v>896550</v>
      </c>
      <c r="F101" s="21">
        <f t="shared" si="1"/>
        <v>58.55</v>
      </c>
    </row>
    <row r="102" spans="1:6" ht="131.25" x14ac:dyDescent="0.25">
      <c r="A102" s="26" t="s">
        <v>96</v>
      </c>
      <c r="B102" s="34" t="s">
        <v>148</v>
      </c>
      <c r="C102" s="24">
        <v>600</v>
      </c>
      <c r="D102" s="24">
        <v>600</v>
      </c>
      <c r="E102" s="24">
        <v>600</v>
      </c>
      <c r="F102" s="21">
        <f t="shared" si="1"/>
        <v>100</v>
      </c>
    </row>
    <row r="103" spans="1:6" ht="206.25" x14ac:dyDescent="0.25">
      <c r="A103" s="26" t="s">
        <v>84</v>
      </c>
      <c r="B103" s="34" t="s">
        <v>149</v>
      </c>
      <c r="C103" s="24">
        <v>3067200</v>
      </c>
      <c r="D103" s="24">
        <v>1505547.89</v>
      </c>
      <c r="E103" s="24">
        <v>1286417.51</v>
      </c>
      <c r="F103" s="21">
        <f t="shared" si="1"/>
        <v>85.45</v>
      </c>
    </row>
    <row r="104" spans="1:6" ht="18.75" x14ac:dyDescent="0.25">
      <c r="A104" s="26" t="s">
        <v>85</v>
      </c>
      <c r="B104" s="26" t="s">
        <v>48</v>
      </c>
      <c r="C104" s="24">
        <f>C105+C113</f>
        <v>19127976</v>
      </c>
      <c r="D104" s="24">
        <f>D105+D113</f>
        <v>9936207.0899999999</v>
      </c>
      <c r="E104" s="24">
        <f>E105+E113</f>
        <v>8535720.4500000011</v>
      </c>
      <c r="F104" s="21">
        <f t="shared" si="1"/>
        <v>85.91</v>
      </c>
    </row>
    <row r="105" spans="1:6" ht="18.75" x14ac:dyDescent="0.25">
      <c r="A105" s="26"/>
      <c r="B105" s="34" t="s">
        <v>32</v>
      </c>
      <c r="C105" s="24">
        <f>SUM(C106:C112)</f>
        <v>4597676</v>
      </c>
      <c r="D105" s="24">
        <f>SUM(D106:D112)</f>
        <v>353507.09</v>
      </c>
      <c r="E105" s="24">
        <f>SUM(E106:E112)</f>
        <v>353507.09</v>
      </c>
      <c r="F105" s="21">
        <f t="shared" si="1"/>
        <v>100</v>
      </c>
    </row>
    <row r="106" spans="1:6" ht="18.75" x14ac:dyDescent="0.25">
      <c r="A106" s="26"/>
      <c r="B106" s="34" t="s">
        <v>31</v>
      </c>
      <c r="C106" s="24"/>
      <c r="D106" s="24"/>
      <c r="E106" s="24"/>
      <c r="F106" s="21"/>
    </row>
    <row r="107" spans="1:6" ht="93.75" x14ac:dyDescent="0.25">
      <c r="A107" s="26" t="s">
        <v>86</v>
      </c>
      <c r="B107" s="34" t="s">
        <v>116</v>
      </c>
      <c r="C107" s="24">
        <v>2154600</v>
      </c>
      <c r="D107" s="24">
        <v>76837.820000000007</v>
      </c>
      <c r="E107" s="24">
        <v>76837.820000000007</v>
      </c>
      <c r="F107" s="21">
        <f t="shared" si="1"/>
        <v>100</v>
      </c>
    </row>
    <row r="108" spans="1:6" ht="131.25" x14ac:dyDescent="0.25">
      <c r="A108" s="26" t="s">
        <v>86</v>
      </c>
      <c r="B108" s="34" t="s">
        <v>106</v>
      </c>
      <c r="C108" s="24">
        <v>300000</v>
      </c>
      <c r="D108" s="24">
        <v>0</v>
      </c>
      <c r="E108" s="24">
        <v>0</v>
      </c>
      <c r="F108" s="21">
        <v>0</v>
      </c>
    </row>
    <row r="109" spans="1:6" ht="112.5" x14ac:dyDescent="0.25">
      <c r="A109" s="25" t="s">
        <v>86</v>
      </c>
      <c r="B109" s="34" t="s">
        <v>105</v>
      </c>
      <c r="C109" s="24">
        <v>1654800</v>
      </c>
      <c r="D109" s="24">
        <v>16669.27</v>
      </c>
      <c r="E109" s="24">
        <v>16669.27</v>
      </c>
      <c r="F109" s="21">
        <f t="shared" si="1"/>
        <v>100</v>
      </c>
    </row>
    <row r="110" spans="1:6" ht="75" x14ac:dyDescent="0.25">
      <c r="A110" s="25" t="s">
        <v>86</v>
      </c>
      <c r="B110" s="34" t="s">
        <v>180</v>
      </c>
      <c r="C110" s="24">
        <v>228276</v>
      </c>
      <c r="D110" s="24">
        <v>0</v>
      </c>
      <c r="E110" s="24">
        <v>0</v>
      </c>
      <c r="F110" s="21">
        <v>0</v>
      </c>
    </row>
    <row r="111" spans="1:6" ht="75" x14ac:dyDescent="0.25">
      <c r="A111" s="25" t="s">
        <v>86</v>
      </c>
      <c r="B111" s="34" t="s">
        <v>181</v>
      </c>
      <c r="C111" s="24">
        <v>40000</v>
      </c>
      <c r="D111" s="24">
        <v>40000</v>
      </c>
      <c r="E111" s="24">
        <v>40000</v>
      </c>
      <c r="F111" s="21">
        <f t="shared" si="1"/>
        <v>100</v>
      </c>
    </row>
    <row r="112" spans="1:6" ht="75" x14ac:dyDescent="0.25">
      <c r="A112" s="25" t="s">
        <v>86</v>
      </c>
      <c r="B112" s="34" t="s">
        <v>182</v>
      </c>
      <c r="C112" s="24">
        <v>220000</v>
      </c>
      <c r="D112" s="24">
        <v>220000</v>
      </c>
      <c r="E112" s="24">
        <v>220000</v>
      </c>
      <c r="F112" s="21">
        <f t="shared" si="1"/>
        <v>100</v>
      </c>
    </row>
    <row r="113" spans="1:6" ht="18.75" x14ac:dyDescent="0.25">
      <c r="A113" s="25"/>
      <c r="B113" s="34" t="s">
        <v>33</v>
      </c>
      <c r="C113" s="24">
        <f>SUM(C114:C115)</f>
        <v>14530300</v>
      </c>
      <c r="D113" s="24">
        <f>SUM(D114:D115)</f>
        <v>9582700</v>
      </c>
      <c r="E113" s="24">
        <f>SUM(E114:E115)</f>
        <v>8182213.3600000003</v>
      </c>
      <c r="F113" s="21">
        <f t="shared" si="1"/>
        <v>85.39</v>
      </c>
    </row>
    <row r="114" spans="1:6" ht="18.75" x14ac:dyDescent="0.25">
      <c r="A114" s="25"/>
      <c r="B114" s="34" t="s">
        <v>31</v>
      </c>
      <c r="C114" s="24"/>
      <c r="D114" s="24"/>
      <c r="E114" s="24"/>
      <c r="F114" s="21"/>
    </row>
    <row r="115" spans="1:6" ht="150" x14ac:dyDescent="0.25">
      <c r="A115" s="26" t="s">
        <v>101</v>
      </c>
      <c r="B115" s="34" t="s">
        <v>150</v>
      </c>
      <c r="C115" s="24">
        <v>14530300</v>
      </c>
      <c r="D115" s="24">
        <v>9582700</v>
      </c>
      <c r="E115" s="24">
        <v>8182213.3600000003</v>
      </c>
      <c r="F115" s="21">
        <f t="shared" si="1"/>
        <v>85.39</v>
      </c>
    </row>
    <row r="116" spans="1:6" ht="37.5" x14ac:dyDescent="0.25">
      <c r="A116" s="26" t="s">
        <v>87</v>
      </c>
      <c r="B116" s="34" t="s">
        <v>88</v>
      </c>
      <c r="C116" s="24">
        <v>0</v>
      </c>
      <c r="D116" s="24">
        <v>0</v>
      </c>
      <c r="E116" s="24">
        <v>100000</v>
      </c>
      <c r="F116" s="21">
        <v>0</v>
      </c>
    </row>
    <row r="117" spans="1:6" ht="37.5" x14ac:dyDescent="0.25">
      <c r="A117" s="26" t="s">
        <v>89</v>
      </c>
      <c r="B117" s="34" t="s">
        <v>90</v>
      </c>
      <c r="C117" s="24">
        <v>0</v>
      </c>
      <c r="D117" s="24">
        <v>0</v>
      </c>
      <c r="E117" s="24">
        <v>24801400</v>
      </c>
      <c r="F117" s="21">
        <v>0</v>
      </c>
    </row>
    <row r="118" spans="1:6" ht="18.75" x14ac:dyDescent="0.25">
      <c r="A118" s="26" t="s">
        <v>53</v>
      </c>
      <c r="B118" s="34" t="s">
        <v>34</v>
      </c>
      <c r="C118" s="24">
        <f>C119</f>
        <v>826123.2</v>
      </c>
      <c r="D118" s="24">
        <f>D119</f>
        <v>0</v>
      </c>
      <c r="E118" s="24">
        <f>E119</f>
        <v>739113.48</v>
      </c>
      <c r="F118" s="21">
        <v>0</v>
      </c>
    </row>
    <row r="119" spans="1:6" ht="18.75" x14ac:dyDescent="0.25">
      <c r="A119" s="26" t="s">
        <v>170</v>
      </c>
      <c r="B119" s="34" t="s">
        <v>171</v>
      </c>
      <c r="C119" s="24">
        <v>826123.2</v>
      </c>
      <c r="D119" s="24">
        <v>0</v>
      </c>
      <c r="E119" s="24">
        <v>739113.48</v>
      </c>
      <c r="F119" s="21">
        <v>0</v>
      </c>
    </row>
    <row r="120" spans="1:6" ht="112.5" x14ac:dyDescent="0.25">
      <c r="A120" s="26" t="s">
        <v>75</v>
      </c>
      <c r="B120" s="34" t="s">
        <v>76</v>
      </c>
      <c r="C120" s="24">
        <v>0</v>
      </c>
      <c r="D120" s="24">
        <v>0</v>
      </c>
      <c r="E120" s="24">
        <v>0</v>
      </c>
      <c r="F120" s="21">
        <v>0</v>
      </c>
    </row>
    <row r="121" spans="1:6" ht="56.25" x14ac:dyDescent="0.25">
      <c r="A121" s="26" t="s">
        <v>46</v>
      </c>
      <c r="B121" s="34" t="s">
        <v>47</v>
      </c>
      <c r="C121" s="24">
        <v>-26703.37</v>
      </c>
      <c r="D121" s="24">
        <v>-26703.37</v>
      </c>
      <c r="E121" s="33">
        <v>-26703.37</v>
      </c>
      <c r="F121" s="21">
        <f t="shared" si="1"/>
        <v>100</v>
      </c>
    </row>
    <row r="122" spans="1:6" ht="18.75" x14ac:dyDescent="0.25">
      <c r="A122" s="32" t="s">
        <v>35</v>
      </c>
      <c r="B122" s="32"/>
      <c r="C122" s="24">
        <f>C10+C50</f>
        <v>1689214019.2000003</v>
      </c>
      <c r="D122" s="24">
        <f>D10+D50</f>
        <v>868960753.5200001</v>
      </c>
      <c r="E122" s="33">
        <f>E10+E50</f>
        <v>860846334.25000012</v>
      </c>
      <c r="F122" s="20">
        <f t="shared" si="1"/>
        <v>99.07</v>
      </c>
    </row>
  </sheetData>
  <mergeCells count="1">
    <mergeCell ref="A5:E5"/>
  </mergeCells>
  <pageMargins left="1.1811023622047245" right="0.39370078740157483" top="0.78740157480314965" bottom="0.78740157480314965" header="0.31496062992125984" footer="0.11811023622047245"/>
  <pageSetup paperSize="9" scale="40" firstPageNumber="2" fitToWidth="0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1_за первое полугодие за 2023</vt:lpstr>
      <vt:lpstr>'1_за первое полугодие за 2023'!Заголовки_для_печати</vt:lpstr>
    </vt:vector>
  </TitlesOfParts>
  <Company>Комитет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Балчугова Вера Владимировна</cp:lastModifiedBy>
  <cp:lastPrinted>2023-08-15T10:29:25Z</cp:lastPrinted>
  <dcterms:created xsi:type="dcterms:W3CDTF">2009-01-12T03:44:46Z</dcterms:created>
  <dcterms:modified xsi:type="dcterms:W3CDTF">2023-08-23T10:12:19Z</dcterms:modified>
</cp:coreProperties>
</file>