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475" yWindow="-135" windowWidth="14265" windowHeight="10875" tabRatio="607"/>
  </bookViews>
  <sheets>
    <sheet name="2. Основные мероприятия" sheetId="18" r:id="rId1"/>
  </sheets>
  <calcPr calcId="144525"/>
</workbook>
</file>

<file path=xl/calcChain.xml><?xml version="1.0" encoding="utf-8"?>
<calcChain xmlns="http://schemas.openxmlformats.org/spreadsheetml/2006/main">
  <c r="F102" i="18" l="1"/>
  <c r="I103" i="18"/>
  <c r="J103" i="18"/>
  <c r="O100" i="18"/>
  <c r="F100" i="18"/>
  <c r="G100" i="18"/>
  <c r="I66" i="18" l="1"/>
  <c r="I61" i="18"/>
  <c r="H103" i="18" l="1"/>
  <c r="H102" i="18"/>
  <c r="K128" i="18" l="1"/>
  <c r="J128" i="18"/>
  <c r="K103" i="18"/>
  <c r="K58" i="18"/>
  <c r="G58" i="18"/>
  <c r="I71" i="18" l="1"/>
  <c r="F125" i="18" l="1"/>
  <c r="G125" i="18"/>
  <c r="E61" i="18"/>
  <c r="Q95" i="18" l="1"/>
  <c r="P95" i="18"/>
  <c r="O95" i="18"/>
  <c r="N95" i="18"/>
  <c r="M95" i="18"/>
  <c r="L95" i="18"/>
  <c r="K95" i="18"/>
  <c r="J95" i="18"/>
  <c r="I95" i="18"/>
  <c r="H95" i="18"/>
  <c r="G95" i="18"/>
  <c r="F95" i="18"/>
  <c r="E95" i="18"/>
  <c r="Q83" i="18"/>
  <c r="P83" i="18"/>
  <c r="O83" i="18"/>
  <c r="N83" i="18"/>
  <c r="M83" i="18"/>
  <c r="L83" i="18"/>
  <c r="K83" i="18"/>
  <c r="J83" i="18"/>
  <c r="I83" i="18"/>
  <c r="H83" i="18"/>
  <c r="G83" i="18"/>
  <c r="F83" i="18"/>
  <c r="Q82" i="18"/>
  <c r="P82" i="18"/>
  <c r="O82" i="18"/>
  <c r="N82" i="18"/>
  <c r="M82" i="18"/>
  <c r="L82" i="18"/>
  <c r="K82" i="18"/>
  <c r="J82" i="18"/>
  <c r="I82" i="18"/>
  <c r="H82" i="18"/>
  <c r="G82" i="18"/>
  <c r="F82" i="18"/>
  <c r="Q81" i="18"/>
  <c r="P81" i="18"/>
  <c r="O81" i="18"/>
  <c r="N81" i="18"/>
  <c r="M81" i="18"/>
  <c r="L81" i="18"/>
  <c r="K81" i="18"/>
  <c r="K102" i="18" s="1"/>
  <c r="J81" i="18"/>
  <c r="J102" i="18" s="1"/>
  <c r="I81" i="18"/>
  <c r="H81" i="18"/>
  <c r="G81" i="18"/>
  <c r="F81" i="18"/>
  <c r="Q80" i="18"/>
  <c r="P80" i="18"/>
  <c r="O80" i="18"/>
  <c r="N80" i="18"/>
  <c r="M80" i="18"/>
  <c r="L80" i="18"/>
  <c r="K80" i="18"/>
  <c r="J80" i="18"/>
  <c r="I80" i="18"/>
  <c r="H80" i="18"/>
  <c r="G80" i="18"/>
  <c r="F80" i="18"/>
  <c r="E78" i="18"/>
  <c r="E77" i="18"/>
  <c r="E76" i="18"/>
  <c r="Q74" i="18"/>
  <c r="Q79" i="18" s="1"/>
  <c r="P74" i="18"/>
  <c r="P79" i="18" s="1"/>
  <c r="O74" i="18"/>
  <c r="O79" i="18" s="1"/>
  <c r="N74" i="18"/>
  <c r="N79" i="18" s="1"/>
  <c r="M74" i="18"/>
  <c r="M79" i="18" s="1"/>
  <c r="L74" i="18"/>
  <c r="L79" i="18" s="1"/>
  <c r="K74" i="18"/>
  <c r="K79" i="18" s="1"/>
  <c r="J74" i="18"/>
  <c r="J79" i="18" s="1"/>
  <c r="I74" i="18"/>
  <c r="I79" i="18" s="1"/>
  <c r="H74" i="18"/>
  <c r="H79" i="18" s="1"/>
  <c r="G74" i="18"/>
  <c r="G79" i="18" s="1"/>
  <c r="F74" i="18"/>
  <c r="Q72" i="18"/>
  <c r="P72" i="18"/>
  <c r="O72" i="18"/>
  <c r="N72" i="18"/>
  <c r="M72" i="18"/>
  <c r="L72" i="18"/>
  <c r="K72" i="18"/>
  <c r="J72" i="18"/>
  <c r="I72" i="18"/>
  <c r="H72" i="18"/>
  <c r="G72" i="18"/>
  <c r="F72" i="18"/>
  <c r="Q71" i="18"/>
  <c r="P71" i="18"/>
  <c r="O71" i="18"/>
  <c r="N71" i="18"/>
  <c r="M71" i="18"/>
  <c r="L71" i="18"/>
  <c r="K71" i="18"/>
  <c r="J71" i="18"/>
  <c r="H71" i="18"/>
  <c r="G71" i="18"/>
  <c r="F71" i="18"/>
  <c r="Q70" i="18"/>
  <c r="P70" i="18"/>
  <c r="O70" i="18"/>
  <c r="N70" i="18"/>
  <c r="M70" i="18"/>
  <c r="L70" i="18"/>
  <c r="K70" i="18"/>
  <c r="J70" i="18"/>
  <c r="I70" i="18"/>
  <c r="H70" i="18"/>
  <c r="G70" i="18"/>
  <c r="F70" i="18"/>
  <c r="Q69" i="18"/>
  <c r="P69" i="18"/>
  <c r="O69" i="18"/>
  <c r="N69" i="18"/>
  <c r="M69" i="18"/>
  <c r="L69" i="18"/>
  <c r="K69" i="18"/>
  <c r="J69" i="18"/>
  <c r="I69" i="18"/>
  <c r="H69" i="18"/>
  <c r="G69" i="18"/>
  <c r="F69" i="18"/>
  <c r="E67" i="18"/>
  <c r="E66" i="18"/>
  <c r="E65" i="18"/>
  <c r="E64" i="18"/>
  <c r="Q63" i="18"/>
  <c r="Q68" i="18" s="1"/>
  <c r="P63" i="18"/>
  <c r="P68" i="18" s="1"/>
  <c r="O63" i="18"/>
  <c r="O68" i="18" s="1"/>
  <c r="N63" i="18"/>
  <c r="N68" i="18" s="1"/>
  <c r="M63" i="18"/>
  <c r="M68" i="18" s="1"/>
  <c r="L63" i="18"/>
  <c r="L68" i="18" s="1"/>
  <c r="K63" i="18"/>
  <c r="K68" i="18" s="1"/>
  <c r="J63" i="18"/>
  <c r="I63" i="18"/>
  <c r="H63" i="18"/>
  <c r="G63" i="18"/>
  <c r="F63" i="18"/>
  <c r="F68" i="18" s="1"/>
  <c r="J58" i="18"/>
  <c r="I58" i="18"/>
  <c r="H58" i="18"/>
  <c r="H56" i="18"/>
  <c r="G56" i="18"/>
  <c r="F56" i="18"/>
  <c r="Q55" i="18"/>
  <c r="P55" i="18"/>
  <c r="O55" i="18"/>
  <c r="N55" i="18"/>
  <c r="M55" i="18"/>
  <c r="L55" i="18"/>
  <c r="K55" i="18"/>
  <c r="J55" i="18"/>
  <c r="I55" i="18"/>
  <c r="H55" i="18"/>
  <c r="G55" i="18"/>
  <c r="F55" i="18"/>
  <c r="Q54" i="18"/>
  <c r="P54" i="18"/>
  <c r="O54" i="18"/>
  <c r="N54" i="18"/>
  <c r="M54" i="18"/>
  <c r="L54" i="18"/>
  <c r="K54" i="18"/>
  <c r="J54" i="18"/>
  <c r="I54" i="18"/>
  <c r="H54" i="18"/>
  <c r="G54" i="18"/>
  <c r="F54" i="18"/>
  <c r="Q53" i="18"/>
  <c r="P53" i="18"/>
  <c r="O53" i="18"/>
  <c r="N53" i="18"/>
  <c r="M53" i="18"/>
  <c r="L53" i="18"/>
  <c r="K53" i="18"/>
  <c r="J53" i="18"/>
  <c r="I53" i="18"/>
  <c r="H53" i="18"/>
  <c r="G53" i="18"/>
  <c r="G52" i="18" s="1"/>
  <c r="F53" i="18"/>
  <c r="E51" i="18"/>
  <c r="E50" i="18"/>
  <c r="E49" i="18"/>
  <c r="Q47" i="18"/>
  <c r="P47" i="18"/>
  <c r="O47" i="18"/>
  <c r="N47" i="18"/>
  <c r="M47" i="18"/>
  <c r="L47" i="18"/>
  <c r="K47" i="18"/>
  <c r="J47" i="18"/>
  <c r="I47" i="18"/>
  <c r="H47" i="18"/>
  <c r="G47" i="18"/>
  <c r="F47" i="18"/>
  <c r="E46" i="18"/>
  <c r="E45" i="18"/>
  <c r="E44" i="18"/>
  <c r="Q42" i="18"/>
  <c r="P42" i="18"/>
  <c r="O42" i="18"/>
  <c r="N42" i="18"/>
  <c r="M42" i="18"/>
  <c r="L42" i="18"/>
  <c r="K42" i="18"/>
  <c r="J42" i="18"/>
  <c r="I42" i="18"/>
  <c r="H42" i="18"/>
  <c r="G42" i="18"/>
  <c r="F42" i="18"/>
  <c r="E41" i="18"/>
  <c r="E40" i="18"/>
  <c r="E39" i="18"/>
  <c r="Q37" i="18"/>
  <c r="P37" i="18"/>
  <c r="O37" i="18"/>
  <c r="N37" i="18"/>
  <c r="M37" i="18"/>
  <c r="L37" i="18"/>
  <c r="K37" i="18"/>
  <c r="J37" i="18"/>
  <c r="I37" i="18"/>
  <c r="H37" i="18"/>
  <c r="G37" i="18"/>
  <c r="F37" i="18"/>
  <c r="E36" i="18"/>
  <c r="E35" i="18"/>
  <c r="E34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1" i="18"/>
  <c r="E30" i="18"/>
  <c r="E29" i="18"/>
  <c r="Q27" i="18"/>
  <c r="Q26" i="18" s="1"/>
  <c r="Q56" i="18" s="1"/>
  <c r="P27" i="18"/>
  <c r="O27" i="18"/>
  <c r="O26" i="18" s="1"/>
  <c r="O56" i="18" s="1"/>
  <c r="O52" i="18" s="1"/>
  <c r="N27" i="18"/>
  <c r="N26" i="18" s="1"/>
  <c r="N56" i="18" s="1"/>
  <c r="M27" i="18"/>
  <c r="M26" i="18" s="1"/>
  <c r="M56" i="18" s="1"/>
  <c r="L27" i="18"/>
  <c r="K27" i="18"/>
  <c r="J27" i="18"/>
  <c r="I27" i="18"/>
  <c r="I26" i="18" s="1"/>
  <c r="I56" i="18" s="1"/>
  <c r="H27" i="18"/>
  <c r="G27" i="18"/>
  <c r="E27" i="18" s="1"/>
  <c r="F27" i="18"/>
  <c r="P26" i="18"/>
  <c r="P56" i="18" s="1"/>
  <c r="L26" i="18"/>
  <c r="L56" i="18" s="1"/>
  <c r="J26" i="18"/>
  <c r="J56" i="18" s="1"/>
  <c r="E25" i="18"/>
  <c r="E24" i="18"/>
  <c r="J22" i="18"/>
  <c r="I22" i="18"/>
  <c r="H22" i="18"/>
  <c r="Q20" i="18"/>
  <c r="Q19" i="18" s="1"/>
  <c r="P20" i="18"/>
  <c r="O20" i="18"/>
  <c r="N20" i="18"/>
  <c r="M20" i="18"/>
  <c r="M19" i="18" s="1"/>
  <c r="L20" i="18"/>
  <c r="J20" i="18"/>
  <c r="I20" i="18"/>
  <c r="H20" i="18"/>
  <c r="G20" i="18"/>
  <c r="F20" i="18"/>
  <c r="O19" i="18"/>
  <c r="J19" i="18"/>
  <c r="I19" i="18"/>
  <c r="I87" i="18" s="1"/>
  <c r="H19" i="18"/>
  <c r="G19" i="18"/>
  <c r="F19" i="18"/>
  <c r="O18" i="18"/>
  <c r="J18" i="18"/>
  <c r="I18" i="18"/>
  <c r="H18" i="18"/>
  <c r="G18" i="18"/>
  <c r="F18" i="18"/>
  <c r="E15" i="18"/>
  <c r="E14" i="18"/>
  <c r="E13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72" i="18" l="1"/>
  <c r="H68" i="18"/>
  <c r="O87" i="18"/>
  <c r="O97" i="18" s="1"/>
  <c r="H88" i="18"/>
  <c r="K56" i="18"/>
  <c r="E56" i="18" s="1"/>
  <c r="K22" i="18"/>
  <c r="E22" i="18" s="1"/>
  <c r="E37" i="18"/>
  <c r="G16" i="18"/>
  <c r="E47" i="18"/>
  <c r="J68" i="18"/>
  <c r="G87" i="18"/>
  <c r="E32" i="18"/>
  <c r="E58" i="18"/>
  <c r="I97" i="18"/>
  <c r="J52" i="18"/>
  <c r="E63" i="18"/>
  <c r="G86" i="18"/>
  <c r="E74" i="18"/>
  <c r="E81" i="18"/>
  <c r="E83" i="18"/>
  <c r="G68" i="18"/>
  <c r="I86" i="18"/>
  <c r="E11" i="18"/>
  <c r="E42" i="18"/>
  <c r="I52" i="18"/>
  <c r="M52" i="18"/>
  <c r="Q52" i="18"/>
  <c r="J87" i="18"/>
  <c r="J97" i="18" s="1"/>
  <c r="F79" i="18"/>
  <c r="L19" i="18"/>
  <c r="L88" i="18"/>
  <c r="P19" i="18"/>
  <c r="P88" i="18"/>
  <c r="E26" i="18"/>
  <c r="E54" i="18"/>
  <c r="F52" i="18"/>
  <c r="N52" i="18"/>
  <c r="E79" i="18"/>
  <c r="O16" i="18"/>
  <c r="Q18" i="18"/>
  <c r="Q87" i="18"/>
  <c r="Q97" i="18" s="1"/>
  <c r="I88" i="18"/>
  <c r="I84" i="18" s="1"/>
  <c r="I94" i="18" s="1"/>
  <c r="Q88" i="18"/>
  <c r="O86" i="18"/>
  <c r="I16" i="18"/>
  <c r="K87" i="18"/>
  <c r="K97" i="18" s="1"/>
  <c r="F88" i="18"/>
  <c r="E20" i="18"/>
  <c r="J88" i="18"/>
  <c r="N88" i="18"/>
  <c r="N19" i="18"/>
  <c r="H52" i="18"/>
  <c r="L52" i="18"/>
  <c r="P52" i="18"/>
  <c r="I68" i="18"/>
  <c r="H87" i="18"/>
  <c r="H97" i="18" s="1"/>
  <c r="H125" i="18" s="1"/>
  <c r="G88" i="18"/>
  <c r="H98" i="18"/>
  <c r="H93" i="18"/>
  <c r="E55" i="18"/>
  <c r="F87" i="18"/>
  <c r="F103" i="18" s="1"/>
  <c r="E71" i="18"/>
  <c r="H86" i="18"/>
  <c r="H16" i="18"/>
  <c r="M88" i="18"/>
  <c r="F16" i="18"/>
  <c r="F86" i="18"/>
  <c r="J16" i="18"/>
  <c r="J86" i="18"/>
  <c r="M18" i="18"/>
  <c r="M87" i="18"/>
  <c r="M97" i="18" s="1"/>
  <c r="O88" i="18"/>
  <c r="E70" i="18"/>
  <c r="I96" i="18"/>
  <c r="I102" i="18" s="1"/>
  <c r="E82" i="18"/>
  <c r="K52" i="18" l="1"/>
  <c r="K88" i="18"/>
  <c r="K98" i="18" s="1"/>
  <c r="G96" i="18"/>
  <c r="G102" i="18"/>
  <c r="G97" i="18"/>
  <c r="G103" i="18"/>
  <c r="G84" i="18"/>
  <c r="G94" i="18" s="1"/>
  <c r="E68" i="18"/>
  <c r="J96" i="18"/>
  <c r="J84" i="18"/>
  <c r="J94" i="18" s="1"/>
  <c r="K16" i="18"/>
  <c r="K86" i="18"/>
  <c r="K93" i="18"/>
  <c r="M93" i="18"/>
  <c r="M98" i="18"/>
  <c r="F97" i="18"/>
  <c r="J98" i="18"/>
  <c r="J93" i="18"/>
  <c r="Q86" i="18"/>
  <c r="Q16" i="18"/>
  <c r="P87" i="18"/>
  <c r="P97" i="18" s="1"/>
  <c r="P18" i="18"/>
  <c r="F96" i="18"/>
  <c r="F84" i="18"/>
  <c r="Q93" i="18"/>
  <c r="Q98" i="18"/>
  <c r="E52" i="18"/>
  <c r="L98" i="18"/>
  <c r="L93" i="18"/>
  <c r="O93" i="18"/>
  <c r="O89" i="18" s="1"/>
  <c r="N98" i="18"/>
  <c r="N93" i="18"/>
  <c r="P98" i="18"/>
  <c r="P93" i="18"/>
  <c r="G98" i="18"/>
  <c r="G93" i="18"/>
  <c r="M86" i="18"/>
  <c r="M16" i="18"/>
  <c r="H96" i="18"/>
  <c r="H100" i="18" s="1"/>
  <c r="H84" i="18"/>
  <c r="H94" i="18" s="1"/>
  <c r="N87" i="18"/>
  <c r="N97" i="18" s="1"/>
  <c r="N18" i="18"/>
  <c r="E88" i="18"/>
  <c r="F98" i="18"/>
  <c r="F93" i="18"/>
  <c r="O84" i="18"/>
  <c r="O96" i="18"/>
  <c r="I93" i="18"/>
  <c r="I98" i="18"/>
  <c r="L87" i="18"/>
  <c r="L97" i="18" s="1"/>
  <c r="E19" i="18"/>
  <c r="L18" i="18"/>
  <c r="L86" i="18" l="1"/>
  <c r="L16" i="18"/>
  <c r="E18" i="18"/>
  <c r="M84" i="18"/>
  <c r="M94" i="18" s="1"/>
  <c r="M96" i="18"/>
  <c r="Q84" i="18"/>
  <c r="Q94" i="18" s="1"/>
  <c r="Q96" i="18"/>
  <c r="E87" i="18"/>
  <c r="E97" i="18" s="1"/>
  <c r="E93" i="18"/>
  <c r="E89" i="18" s="1"/>
  <c r="P86" i="18"/>
  <c r="P16" i="18"/>
  <c r="K84" i="18"/>
  <c r="K94" i="18" s="1"/>
  <c r="K96" i="18"/>
  <c r="E102" i="18" s="1"/>
  <c r="N16" i="18"/>
  <c r="N86" i="18"/>
  <c r="F94" i="18"/>
  <c r="E16" i="18" l="1"/>
  <c r="L96" i="18"/>
  <c r="L84" i="18"/>
  <c r="E86" i="18"/>
  <c r="E96" i="18" s="1"/>
  <c r="E94" i="18" s="1"/>
  <c r="N96" i="18"/>
  <c r="N84" i="18"/>
  <c r="N94" i="18" s="1"/>
  <c r="P96" i="18"/>
  <c r="P84" i="18"/>
  <c r="P94" i="18" s="1"/>
  <c r="L94" i="18" l="1"/>
  <c r="E84" i="18"/>
  <c r="I100" i="18"/>
  <c r="I125" i="18"/>
  <c r="J100" i="18"/>
  <c r="J125" i="18"/>
  <c r="K100" i="18"/>
  <c r="K125" i="18"/>
  <c r="E103" i="18"/>
  <c r="E100" i="18" s="1"/>
  <c r="E128" i="18" l="1"/>
  <c r="E125" i="18" s="1"/>
</calcChain>
</file>

<file path=xl/sharedStrings.xml><?xml version="1.0" encoding="utf-8"?>
<sst xmlns="http://schemas.openxmlformats.org/spreadsheetml/2006/main" count="184" uniqueCount="70">
  <si>
    <t>Источники финансирования</t>
  </si>
  <si>
    <t>Всего</t>
  </si>
  <si>
    <t>Финансовые затраты на реализацию (рублей)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</si>
  <si>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</si>
  <si>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</si>
  <si>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</si>
  <si>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</si>
  <si>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</si>
  <si>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</si>
  <si>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</si>
  <si>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</si>
  <si>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</si>
  <si>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</si>
  <si>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</si>
  <si>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</si>
  <si>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</si>
  <si>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</si>
  <si>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</si>
  <si>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</si>
  <si>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№ п/п</t>
  </si>
  <si>
    <t>2.1</t>
  </si>
  <si>
    <t>2.2</t>
  </si>
  <si>
    <t>Всего:</t>
  </si>
  <si>
    <t>3.1.</t>
  </si>
  <si>
    <t xml:space="preserve">  1.1</t>
  </si>
  <si>
    <t>3.2</t>
  </si>
  <si>
    <t>УЖКХ</t>
  </si>
  <si>
    <t>2.3</t>
  </si>
  <si>
    <t>2.4</t>
  </si>
  <si>
    <t>2.5</t>
  </si>
  <si>
    <t>2.6</t>
  </si>
  <si>
    <t>4.1</t>
  </si>
  <si>
    <t>2022 г.</t>
  </si>
  <si>
    <t>Мероприятия по предупреждению образования и ликвидации несанкционированных свалок отходов  (2)</t>
  </si>
  <si>
    <t>Основные  мероприятия муниципальной программы  (их связь с целевыми показателями муниципальной программы)</t>
  </si>
  <si>
    <t>Ответственный исполнитель/соисполнитель</t>
  </si>
  <si>
    <t xml:space="preserve">всего </t>
  </si>
  <si>
    <t>Таблица 2</t>
  </si>
  <si>
    <t>Итого по подпрограмме 1</t>
  </si>
  <si>
    <t>Итого по подпрограмме 2</t>
  </si>
  <si>
    <t>Итого по подпрограмме 3</t>
  </si>
  <si>
    <t>Поддержка (содействие) граждан и общественных объединений при реализации экологических проектов (4)</t>
  </si>
  <si>
    <t>Формирование системы адаптации к изменениям климата и снижению негативного воздействия на окружающую среду (4)</t>
  </si>
  <si>
    <t>Санитарное содержание и озеленение территории города (6)</t>
  </si>
  <si>
    <t>Проведение дезинсекционной (ларвицидной), акарицидной обработок и барьерной дератизации (8)</t>
  </si>
  <si>
    <t>Итого по подпрограмме 4</t>
  </si>
  <si>
    <t>Всего по муниципальной программе:</t>
  </si>
  <si>
    <t>Инвестиции в объекты муниципальной собственности</t>
  </si>
  <si>
    <t>Мероприятия по очистке от твердых коммунальных отходов берегов водных объектов в границах города Покачи (5)</t>
  </si>
  <si>
    <t>иные расходы</t>
  </si>
  <si>
    <t>Строительство локального объекта для утилизации  и обезвреживания  отходов  (1)</t>
  </si>
  <si>
    <t xml:space="preserve"> Мероприятия по экологическому просвещению, образованию населения и формированию экологической культуры (4)</t>
  </si>
  <si>
    <t>Подпрограмма 1. Строительство объектов природоохранного назначения</t>
  </si>
  <si>
    <t>Подпрограмма 3. Благоустройство рекреационных зон</t>
  </si>
  <si>
    <t>Подпрограмма 4. Организация противоэпидемических мероприятий</t>
  </si>
  <si>
    <t>УпоВБГОиЧС,                       УЖКХ</t>
  </si>
  <si>
    <t>МКУ «УМТО»</t>
  </si>
  <si>
    <t>Ответственный исполнитель (УЖКХ)</t>
  </si>
  <si>
    <t>Соисполнитель 1 (МУ «УКС»)</t>
  </si>
  <si>
    <t>Соисполнитель 2 (КУМИ)</t>
  </si>
  <si>
    <t>Соисполнитель 4 (УпоВБГОиЧС)</t>
  </si>
  <si>
    <t>Соисполнитель 3 (Отдел архитектуры и градостроительства)</t>
  </si>
  <si>
    <t>УЖКХ,                               МУ «УКС», КУМИ, отдел архитектуры и градостроительства</t>
  </si>
  <si>
    <t>Подпрограмма 2. Организация мероприятий по охране окружающей среды</t>
  </si>
  <si>
    <t>Мероприятия по организации использования, охраны, защиты, воспроизводства городских лесов ( 3)</t>
  </si>
  <si>
    <t>Прочие мероприятия по благоустройству рекреационных зон (7)</t>
  </si>
  <si>
    <t xml:space="preserve">Распределение финансовых ресурсов муниципальной программы </t>
  </si>
  <si>
    <t xml:space="preserve">УЖКХ                               </t>
  </si>
  <si>
    <t>Соисполнитель 5 (МКУ «УМТО»)</t>
  </si>
  <si>
    <t>Приложение 
к постановлению администрации города Покачи
 от  15.03.2022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</si>
</sst>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4" fontId="3" fillId="0" borderId="1" xfId="1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4" fontId="6" fillId="0" borderId="0" xfId="1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/>
    </xf>
    <xf numFmtId="0" fontId="9" fillId="0" borderId="1" xfId="1" applyFont="1" applyFill="1" applyBorder="1" applyAlignment="1">
      <alignment vertical="top" wrapText="1"/>
    </xf>
    <xf numFmtId="0" fontId="9" fillId="0" borderId="1" xfId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4" fontId="3" fillId="2" borderId="1" xfId="1" applyNumberFormat="1" applyFont="1" applyFill="1" applyBorder="1" applyAlignment="1">
      <alignment horizontal="center" vertical="top"/>
    </xf>
    <xf numFmtId="0" fontId="9" fillId="2" borderId="1" xfId="1" applyFont="1" applyFill="1" applyBorder="1" applyAlignment="1">
      <alignment vertical="top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0" xfId="0" applyFont="1" applyFill="1"/>
    <xf numFmtId="0" fontId="2" fillId="2" borderId="0" xfId="1" applyFont="1" applyFill="1" applyAlignment="1">
      <alignment horizontal="right"/>
    </xf>
    <xf numFmtId="0" fontId="3" fillId="2" borderId="1" xfId="1" applyFont="1" applyFill="1" applyBorder="1" applyAlignment="1">
      <alignment horizontal="center" vertical="top"/>
    </xf>
    <xf numFmtId="0" fontId="0" fillId="2" borderId="0" xfId="0" applyFill="1"/>
    <xf numFmtId="4" fontId="10" fillId="2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9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7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left" vertical="top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49" fontId="9" fillId="0" borderId="5" xfId="1" applyNumberFormat="1" applyFont="1" applyFill="1" applyBorder="1" applyAlignment="1">
      <alignment horizontal="center" vertical="top"/>
    </xf>
    <xf numFmtId="49" fontId="9" fillId="0" borderId="7" xfId="1" applyNumberFormat="1" applyFont="1" applyFill="1" applyBorder="1" applyAlignment="1">
      <alignment horizontal="center" vertical="top"/>
    </xf>
    <xf numFmtId="49" fontId="9" fillId="0" borderId="6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CCEC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29"/>
  <sheetViews>
    <sheetView tabSelected="1" view="pageBreakPreview" zoomScaleNormal="100" zoomScaleSheetLayoutView="100" workbookViewId="0">
      <selection activeCell="J2" sqref="J2:Q2"/>
    </sheetView>
  </sheetViews>
  <sheetFormatPr defaultRowHeight="15" x14ac:dyDescent="0.25"/>
  <cols>
    <col min="1" max="1" width="5.28515625" customWidth="1"/>
    <col min="2" max="2" width="49.85546875" customWidth="1"/>
    <col min="3" max="3" width="16.28515625" customWidth="1"/>
    <col min="4" max="4" width="16.42578125" customWidth="1"/>
    <col min="5" max="5" width="15.7109375" customWidth="1"/>
    <col min="6" max="7" width="13.28515625" style="25" customWidth="1"/>
    <col min="8" max="8" width="13.28515625" style="18" customWidth="1"/>
    <col min="9" max="9" width="13.28515625" style="25" customWidth="1"/>
    <col min="10" max="10" width="13.28515625" style="21" customWidth="1"/>
    <col min="11" max="11" width="13.28515625" style="25" customWidth="1"/>
    <col min="12" max="17" width="13.28515625" customWidth="1"/>
  </cols>
  <sheetData>
    <row r="1" spans="1:17" x14ac:dyDescent="0.25">
      <c r="A1" s="2"/>
      <c r="B1" s="3"/>
      <c r="C1" s="3"/>
      <c r="D1" s="3"/>
      <c r="E1" s="3"/>
      <c r="F1" s="3"/>
      <c r="G1" s="3"/>
      <c r="I1" s="3"/>
      <c r="J1" s="18"/>
      <c r="K1" s="3"/>
      <c r="L1" s="3"/>
      <c r="M1" s="3"/>
      <c r="N1" s="3"/>
      <c r="O1" s="3"/>
      <c r="P1" s="3"/>
      <c r="Q1" s="3"/>
    </row>
    <row r="2" spans="1:17" ht="50.25" customHeight="1" x14ac:dyDescent="0.25">
      <c r="A2" s="2"/>
      <c r="B2" s="3"/>
      <c r="C2" s="3"/>
      <c r="D2" s="3"/>
      <c r="E2" s="3"/>
      <c r="F2" s="3"/>
      <c r="G2" s="3"/>
      <c r="I2" s="3"/>
      <c r="J2" s="29" t="s">
        <v>69</v>
      </c>
      <c r="K2" s="29"/>
      <c r="L2" s="29"/>
      <c r="M2" s="29"/>
      <c r="N2" s="29"/>
      <c r="O2" s="29"/>
      <c r="P2" s="29"/>
      <c r="Q2" s="29"/>
    </row>
    <row r="3" spans="1:17" x14ac:dyDescent="0.25">
      <c r="A3" s="2"/>
      <c r="B3" s="3"/>
      <c r="C3" s="3"/>
      <c r="D3" s="3"/>
      <c r="E3" s="3"/>
      <c r="F3" s="3"/>
      <c r="G3" s="3"/>
      <c r="I3" s="3"/>
      <c r="J3" s="18"/>
      <c r="K3" s="3"/>
      <c r="L3" s="3"/>
      <c r="M3" s="3"/>
      <c r="N3" s="3"/>
      <c r="O3" s="3"/>
      <c r="P3" s="3"/>
      <c r="Q3" s="3"/>
    </row>
    <row r="4" spans="1:17" ht="18.75" x14ac:dyDescent="0.3">
      <c r="A4" s="4"/>
      <c r="B4" s="5"/>
      <c r="C4" s="3"/>
      <c r="D4" s="3"/>
      <c r="E4" s="3"/>
      <c r="F4" s="26"/>
      <c r="G4" s="26"/>
      <c r="H4" s="19"/>
      <c r="I4" s="28"/>
      <c r="J4" s="18"/>
      <c r="K4" s="3"/>
      <c r="L4" s="3"/>
      <c r="M4" s="3"/>
      <c r="N4" s="3"/>
      <c r="O4" s="3"/>
      <c r="P4" s="30" t="s">
        <v>37</v>
      </c>
      <c r="Q4" s="30"/>
    </row>
    <row r="5" spans="1:17" x14ac:dyDescent="0.25">
      <c r="A5" s="4"/>
      <c r="B5" s="5"/>
      <c r="C5" s="5"/>
      <c r="D5" s="5"/>
      <c r="E5" s="6"/>
      <c r="F5" s="6"/>
      <c r="G5" s="27"/>
      <c r="I5" s="3"/>
      <c r="J5" s="18"/>
      <c r="K5" s="3"/>
      <c r="L5" s="3"/>
      <c r="M5" s="3"/>
      <c r="N5" s="3"/>
      <c r="O5" s="3"/>
      <c r="P5" s="3"/>
      <c r="Q5" s="3"/>
    </row>
    <row r="6" spans="1:17" ht="22.5" x14ac:dyDescent="0.25">
      <c r="A6" s="31" t="s">
        <v>66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x14ac:dyDescent="0.25">
      <c r="A7" s="32" t="s">
        <v>19</v>
      </c>
      <c r="B7" s="32" t="s">
        <v>34</v>
      </c>
      <c r="C7" s="32" t="s">
        <v>35</v>
      </c>
      <c r="D7" s="32" t="s">
        <v>0</v>
      </c>
      <c r="E7" s="33" t="s">
        <v>2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 ht="28.5" customHeight="1" x14ac:dyDescent="0.25">
      <c r="A8" s="32"/>
      <c r="B8" s="32"/>
      <c r="C8" s="32"/>
      <c r="D8" s="32"/>
      <c r="E8" s="7" t="s">
        <v>36</v>
      </c>
      <c r="F8" s="23" t="s">
        <v>3</v>
      </c>
      <c r="G8" s="23" t="s">
        <v>4</v>
      </c>
      <c r="H8" s="15" t="s">
        <v>5</v>
      </c>
      <c r="I8" s="23" t="s">
        <v>32</v>
      </c>
      <c r="J8" s="15" t="s">
        <v>6</v>
      </c>
      <c r="K8" s="23" t="s">
        <v>7</v>
      </c>
      <c r="L8" s="7" t="s">
        <v>8</v>
      </c>
      <c r="M8" s="7" t="s">
        <v>9</v>
      </c>
      <c r="N8" s="7" t="s">
        <v>10</v>
      </c>
      <c r="O8" s="7" t="s">
        <v>11</v>
      </c>
      <c r="P8" s="7" t="s">
        <v>12</v>
      </c>
      <c r="Q8" s="7" t="s">
        <v>13</v>
      </c>
    </row>
    <row r="9" spans="1:1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20">
        <v>8</v>
      </c>
      <c r="I9" s="8">
        <v>9</v>
      </c>
      <c r="J9" s="20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</row>
    <row r="10" spans="1:17" ht="15.75" x14ac:dyDescent="0.25">
      <c r="A10" s="34" t="s">
        <v>52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17" x14ac:dyDescent="0.25">
      <c r="A11" s="35" t="s">
        <v>24</v>
      </c>
      <c r="B11" s="36" t="s">
        <v>50</v>
      </c>
      <c r="C11" s="37" t="s">
        <v>62</v>
      </c>
      <c r="D11" s="9" t="s">
        <v>1</v>
      </c>
      <c r="E11" s="1">
        <f>SUM(F11:Q11)</f>
        <v>30000000</v>
      </c>
      <c r="F11" s="1">
        <f>SUM(F12:F15)</f>
        <v>0</v>
      </c>
      <c r="G11" s="1">
        <f t="shared" ref="G11:Q11" si="0">SUM(G12:G15)</f>
        <v>0</v>
      </c>
      <c r="H11" s="13">
        <f t="shared" si="0"/>
        <v>0</v>
      </c>
      <c r="I11" s="1">
        <f t="shared" si="0"/>
        <v>0</v>
      </c>
      <c r="J11" s="13">
        <f t="shared" si="0"/>
        <v>0</v>
      </c>
      <c r="K11" s="1">
        <f t="shared" si="0"/>
        <v>0</v>
      </c>
      <c r="L11" s="1">
        <f t="shared" si="0"/>
        <v>0</v>
      </c>
      <c r="M11" s="1">
        <f t="shared" si="0"/>
        <v>0</v>
      </c>
      <c r="N11" s="1">
        <f t="shared" si="0"/>
        <v>0</v>
      </c>
      <c r="O11" s="1">
        <f t="shared" si="0"/>
        <v>30000000</v>
      </c>
      <c r="P11" s="1">
        <f t="shared" si="0"/>
        <v>0</v>
      </c>
      <c r="Q11" s="1">
        <f t="shared" si="0"/>
        <v>0</v>
      </c>
    </row>
    <row r="12" spans="1:17" x14ac:dyDescent="0.25">
      <c r="A12" s="35"/>
      <c r="B12" s="36"/>
      <c r="C12" s="38"/>
      <c r="D12" s="9" t="s">
        <v>14</v>
      </c>
      <c r="E12" s="1">
        <v>0</v>
      </c>
      <c r="F12" s="1">
        <v>0</v>
      </c>
      <c r="G12" s="1">
        <v>0</v>
      </c>
      <c r="H12" s="13">
        <v>0</v>
      </c>
      <c r="I12" s="1">
        <v>0</v>
      </c>
      <c r="J12" s="13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22.5" x14ac:dyDescent="0.25">
      <c r="A13" s="35"/>
      <c r="B13" s="36"/>
      <c r="C13" s="38"/>
      <c r="D13" s="9" t="s">
        <v>15</v>
      </c>
      <c r="E13" s="1">
        <f t="shared" ref="E13:E20" si="1">SUM(F13:Q13)</f>
        <v>0</v>
      </c>
      <c r="F13" s="1">
        <v>0</v>
      </c>
      <c r="G13" s="1">
        <v>0</v>
      </c>
      <c r="H13" s="13">
        <v>0</v>
      </c>
      <c r="I13" s="1">
        <v>0</v>
      </c>
      <c r="J13" s="13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5">
      <c r="A14" s="35"/>
      <c r="B14" s="36"/>
      <c r="C14" s="38"/>
      <c r="D14" s="9" t="s">
        <v>16</v>
      </c>
      <c r="E14" s="1">
        <f t="shared" si="1"/>
        <v>0</v>
      </c>
      <c r="F14" s="1">
        <v>0</v>
      </c>
      <c r="G14" s="1">
        <v>0</v>
      </c>
      <c r="H14" s="13">
        <v>0</v>
      </c>
      <c r="I14" s="1">
        <v>0</v>
      </c>
      <c r="J14" s="13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22.5" x14ac:dyDescent="0.25">
      <c r="A15" s="35"/>
      <c r="B15" s="36"/>
      <c r="C15" s="39"/>
      <c r="D15" s="9" t="s">
        <v>17</v>
      </c>
      <c r="E15" s="1">
        <f t="shared" si="1"/>
        <v>30000000</v>
      </c>
      <c r="F15" s="1">
        <v>0</v>
      </c>
      <c r="G15" s="1">
        <v>0</v>
      </c>
      <c r="H15" s="13">
        <v>0</v>
      </c>
      <c r="I15" s="1">
        <v>0</v>
      </c>
      <c r="J15" s="13">
        <v>0</v>
      </c>
      <c r="K15" s="1">
        <v>0</v>
      </c>
      <c r="L15" s="1">
        <v>0</v>
      </c>
      <c r="M15" s="1">
        <v>0</v>
      </c>
      <c r="N15" s="1">
        <v>0</v>
      </c>
      <c r="O15" s="1">
        <v>30000000</v>
      </c>
      <c r="P15" s="1">
        <v>0</v>
      </c>
      <c r="Q15" s="1">
        <v>0</v>
      </c>
    </row>
    <row r="16" spans="1:17" x14ac:dyDescent="0.25">
      <c r="A16" s="40" t="s">
        <v>38</v>
      </c>
      <c r="B16" s="41"/>
      <c r="C16" s="36"/>
      <c r="D16" s="9" t="s">
        <v>1</v>
      </c>
      <c r="E16" s="1">
        <f>SUM(F16:Q16)</f>
        <v>30000000</v>
      </c>
      <c r="F16" s="1">
        <f>F18+F19+F20+F17</f>
        <v>0</v>
      </c>
      <c r="G16" s="1">
        <f t="shared" ref="G16:Q16" si="2">G18+G19+G20+G17</f>
        <v>0</v>
      </c>
      <c r="H16" s="13">
        <f t="shared" si="2"/>
        <v>0</v>
      </c>
      <c r="I16" s="1">
        <f t="shared" si="2"/>
        <v>0</v>
      </c>
      <c r="J16" s="13">
        <f t="shared" si="2"/>
        <v>0</v>
      </c>
      <c r="K16" s="1">
        <f t="shared" si="2"/>
        <v>0</v>
      </c>
      <c r="L16" s="1">
        <f t="shared" si="2"/>
        <v>0</v>
      </c>
      <c r="M16" s="1">
        <f t="shared" si="2"/>
        <v>0</v>
      </c>
      <c r="N16" s="1">
        <f t="shared" si="2"/>
        <v>0</v>
      </c>
      <c r="O16" s="1">
        <f t="shared" si="2"/>
        <v>30000000</v>
      </c>
      <c r="P16" s="1">
        <f t="shared" si="2"/>
        <v>0</v>
      </c>
      <c r="Q16" s="1">
        <f t="shared" si="2"/>
        <v>0</v>
      </c>
    </row>
    <row r="17" spans="1:17" x14ac:dyDescent="0.25">
      <c r="A17" s="42"/>
      <c r="B17" s="43"/>
      <c r="C17" s="36"/>
      <c r="D17" s="9" t="s">
        <v>14</v>
      </c>
      <c r="E17" s="1">
        <v>0</v>
      </c>
      <c r="F17" s="1">
        <v>0</v>
      </c>
      <c r="G17" s="1">
        <v>0</v>
      </c>
      <c r="H17" s="13">
        <v>0</v>
      </c>
      <c r="I17" s="1">
        <v>0</v>
      </c>
      <c r="J17" s="13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</row>
    <row r="18" spans="1:17" ht="22.5" x14ac:dyDescent="0.25">
      <c r="A18" s="42"/>
      <c r="B18" s="43"/>
      <c r="C18" s="36"/>
      <c r="D18" s="9" t="s">
        <v>15</v>
      </c>
      <c r="E18" s="1">
        <f t="shared" si="1"/>
        <v>0</v>
      </c>
      <c r="F18" s="1">
        <f>F13</f>
        <v>0</v>
      </c>
      <c r="G18" s="1">
        <f>G13</f>
        <v>0</v>
      </c>
      <c r="H18" s="13">
        <f>H13</f>
        <v>0</v>
      </c>
      <c r="I18" s="1">
        <f>I13</f>
        <v>0</v>
      </c>
      <c r="J18" s="13">
        <f>J13</f>
        <v>0</v>
      </c>
      <c r="K18" s="1">
        <v>0</v>
      </c>
      <c r="L18" s="1">
        <f t="shared" ref="L18:N19" si="3">L19+L20+L21</f>
        <v>0</v>
      </c>
      <c r="M18" s="1">
        <f t="shared" si="3"/>
        <v>0</v>
      </c>
      <c r="N18" s="1">
        <f t="shared" si="3"/>
        <v>0</v>
      </c>
      <c r="O18" s="1">
        <f>O13</f>
        <v>0</v>
      </c>
      <c r="P18" s="1">
        <f>P19+P20+P21</f>
        <v>0</v>
      </c>
      <c r="Q18" s="1">
        <f>Q19+Q20+Q21</f>
        <v>0</v>
      </c>
    </row>
    <row r="19" spans="1:17" x14ac:dyDescent="0.25">
      <c r="A19" s="42"/>
      <c r="B19" s="43"/>
      <c r="C19" s="36"/>
      <c r="D19" s="9" t="s">
        <v>16</v>
      </c>
      <c r="E19" s="1">
        <f t="shared" si="1"/>
        <v>0</v>
      </c>
      <c r="F19" s="1">
        <f t="shared" ref="F19:J20" si="4">F14</f>
        <v>0</v>
      </c>
      <c r="G19" s="1">
        <f t="shared" si="4"/>
        <v>0</v>
      </c>
      <c r="H19" s="13">
        <f t="shared" si="4"/>
        <v>0</v>
      </c>
      <c r="I19" s="1">
        <f t="shared" si="4"/>
        <v>0</v>
      </c>
      <c r="J19" s="13">
        <f t="shared" si="4"/>
        <v>0</v>
      </c>
      <c r="K19" s="1">
        <v>0</v>
      </c>
      <c r="L19" s="1">
        <f t="shared" si="3"/>
        <v>0</v>
      </c>
      <c r="M19" s="1">
        <f t="shared" si="3"/>
        <v>0</v>
      </c>
      <c r="N19" s="1">
        <f t="shared" si="3"/>
        <v>0</v>
      </c>
      <c r="O19" s="1">
        <f>O14</f>
        <v>0</v>
      </c>
      <c r="P19" s="1">
        <f>P20+P21+P22</f>
        <v>0</v>
      </c>
      <c r="Q19" s="1">
        <f>Q20+Q21+Q22</f>
        <v>0</v>
      </c>
    </row>
    <row r="20" spans="1:17" ht="22.5" x14ac:dyDescent="0.25">
      <c r="A20" s="44"/>
      <c r="B20" s="45"/>
      <c r="C20" s="36"/>
      <c r="D20" s="9" t="s">
        <v>17</v>
      </c>
      <c r="E20" s="1">
        <f t="shared" si="1"/>
        <v>30000000</v>
      </c>
      <c r="F20" s="1">
        <f t="shared" si="4"/>
        <v>0</v>
      </c>
      <c r="G20" s="1">
        <f t="shared" si="4"/>
        <v>0</v>
      </c>
      <c r="H20" s="13">
        <f t="shared" si="4"/>
        <v>0</v>
      </c>
      <c r="I20" s="1">
        <f t="shared" si="4"/>
        <v>0</v>
      </c>
      <c r="J20" s="13">
        <f t="shared" si="4"/>
        <v>0</v>
      </c>
      <c r="K20" s="1">
        <v>0</v>
      </c>
      <c r="L20" s="1">
        <f t="shared" ref="L20:Q20" si="5">L21+L22+L24</f>
        <v>0</v>
      </c>
      <c r="M20" s="1">
        <f t="shared" si="5"/>
        <v>0</v>
      </c>
      <c r="N20" s="1">
        <f t="shared" si="5"/>
        <v>0</v>
      </c>
      <c r="O20" s="1">
        <f>O15</f>
        <v>30000000</v>
      </c>
      <c r="P20" s="1">
        <f t="shared" si="5"/>
        <v>0</v>
      </c>
      <c r="Q20" s="1">
        <f t="shared" si="5"/>
        <v>0</v>
      </c>
    </row>
    <row r="21" spans="1:17" ht="15.75" x14ac:dyDescent="0.25">
      <c r="A21" s="46" t="s">
        <v>63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8"/>
    </row>
    <row r="22" spans="1:17" ht="15" customHeight="1" x14ac:dyDescent="0.25">
      <c r="A22" s="53" t="s">
        <v>20</v>
      </c>
      <c r="B22" s="50" t="s">
        <v>33</v>
      </c>
      <c r="C22" s="37" t="s">
        <v>26</v>
      </c>
      <c r="D22" s="9" t="s">
        <v>1</v>
      </c>
      <c r="E22" s="1">
        <f>SUM(F22:Q22)</f>
        <v>774709.79</v>
      </c>
      <c r="F22" s="1">
        <v>370419.27</v>
      </c>
      <c r="G22" s="1">
        <v>100000</v>
      </c>
      <c r="H22" s="13">
        <f>SUM(H23:H25)</f>
        <v>97963.48</v>
      </c>
      <c r="I22" s="1">
        <f>SUM(I23:I25)</f>
        <v>103163.52</v>
      </c>
      <c r="J22" s="13">
        <f>SUM(J23:J25)</f>
        <v>103163.52</v>
      </c>
      <c r="K22" s="1">
        <f>SUM(K23:K26)</f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x14ac:dyDescent="0.25">
      <c r="A23" s="54"/>
      <c r="B23" s="51"/>
      <c r="C23" s="38"/>
      <c r="D23" s="9" t="s">
        <v>14</v>
      </c>
      <c r="E23" s="1">
        <v>0</v>
      </c>
      <c r="F23" s="1">
        <v>0</v>
      </c>
      <c r="G23" s="1">
        <v>0</v>
      </c>
      <c r="H23" s="13">
        <v>0</v>
      </c>
      <c r="I23" s="1">
        <v>0</v>
      </c>
      <c r="J23" s="13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22.5" x14ac:dyDescent="0.25">
      <c r="A24" s="54"/>
      <c r="B24" s="51"/>
      <c r="C24" s="38"/>
      <c r="D24" s="9" t="s">
        <v>15</v>
      </c>
      <c r="E24" s="1">
        <f t="shared" ref="E24:E55" si="6">SUM(F24:Q24)</f>
        <v>0</v>
      </c>
      <c r="F24" s="1">
        <v>0</v>
      </c>
      <c r="G24" s="1">
        <v>0</v>
      </c>
      <c r="H24" s="13">
        <v>0</v>
      </c>
      <c r="I24" s="1">
        <v>0</v>
      </c>
      <c r="J24" s="13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x14ac:dyDescent="0.25">
      <c r="A25" s="54"/>
      <c r="B25" s="51"/>
      <c r="C25" s="38"/>
      <c r="D25" s="9" t="s">
        <v>16</v>
      </c>
      <c r="E25" s="1">
        <f>SUM(F25:Q25)</f>
        <v>774709.79</v>
      </c>
      <c r="F25" s="1">
        <v>370419.27</v>
      </c>
      <c r="G25" s="1">
        <v>100000</v>
      </c>
      <c r="H25" s="13">
        <v>97963.48</v>
      </c>
      <c r="I25" s="1">
        <v>103163.52</v>
      </c>
      <c r="J25" s="13">
        <v>103163.52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</row>
    <row r="26" spans="1:17" ht="22.5" x14ac:dyDescent="0.25">
      <c r="A26" s="55"/>
      <c r="B26" s="52"/>
      <c r="C26" s="39"/>
      <c r="D26" s="9" t="s">
        <v>17</v>
      </c>
      <c r="E26" s="1">
        <f t="shared" si="6"/>
        <v>0</v>
      </c>
      <c r="F26" s="1">
        <v>0</v>
      </c>
      <c r="G26" s="1">
        <v>0</v>
      </c>
      <c r="H26" s="13">
        <v>0</v>
      </c>
      <c r="I26" s="1">
        <f t="shared" ref="I26:Q26" si="7">I27+I29+I30</f>
        <v>0</v>
      </c>
      <c r="J26" s="13">
        <f t="shared" si="7"/>
        <v>0</v>
      </c>
      <c r="K26" s="1"/>
      <c r="L26" s="1">
        <f t="shared" si="7"/>
        <v>0</v>
      </c>
      <c r="M26" s="1">
        <f t="shared" si="7"/>
        <v>0</v>
      </c>
      <c r="N26" s="1">
        <f t="shared" si="7"/>
        <v>0</v>
      </c>
      <c r="O26" s="1">
        <f t="shared" si="7"/>
        <v>0</v>
      </c>
      <c r="P26" s="1">
        <f t="shared" si="7"/>
        <v>0</v>
      </c>
      <c r="Q26" s="1">
        <f t="shared" si="7"/>
        <v>0</v>
      </c>
    </row>
    <row r="27" spans="1:17" x14ac:dyDescent="0.25">
      <c r="A27" s="49" t="s">
        <v>21</v>
      </c>
      <c r="B27" s="36" t="s">
        <v>64</v>
      </c>
      <c r="C27" s="36" t="s">
        <v>55</v>
      </c>
      <c r="D27" s="9" t="s">
        <v>1</v>
      </c>
      <c r="E27" s="1">
        <f>SUM(F27:Q27)</f>
        <v>0</v>
      </c>
      <c r="F27" s="1">
        <f t="shared" ref="F27:Q27" si="8">SUM(F28:F31)</f>
        <v>0</v>
      </c>
      <c r="G27" s="1">
        <f t="shared" si="8"/>
        <v>0</v>
      </c>
      <c r="H27" s="13">
        <f t="shared" si="8"/>
        <v>0</v>
      </c>
      <c r="I27" s="1">
        <f t="shared" si="8"/>
        <v>0</v>
      </c>
      <c r="J27" s="13">
        <f t="shared" si="8"/>
        <v>0</v>
      </c>
      <c r="K27" s="1">
        <f t="shared" si="8"/>
        <v>0</v>
      </c>
      <c r="L27" s="1">
        <f t="shared" si="8"/>
        <v>0</v>
      </c>
      <c r="M27" s="1">
        <f t="shared" si="8"/>
        <v>0</v>
      </c>
      <c r="N27" s="1">
        <f t="shared" si="8"/>
        <v>0</v>
      </c>
      <c r="O27" s="1">
        <f t="shared" si="8"/>
        <v>0</v>
      </c>
      <c r="P27" s="1">
        <f t="shared" si="8"/>
        <v>0</v>
      </c>
      <c r="Q27" s="1">
        <f t="shared" si="8"/>
        <v>0</v>
      </c>
    </row>
    <row r="28" spans="1:17" x14ac:dyDescent="0.25">
      <c r="A28" s="49"/>
      <c r="B28" s="36"/>
      <c r="C28" s="36"/>
      <c r="D28" s="9" t="s">
        <v>14</v>
      </c>
      <c r="E28" s="1">
        <v>0</v>
      </c>
      <c r="F28" s="1">
        <v>0</v>
      </c>
      <c r="G28" s="1">
        <v>0</v>
      </c>
      <c r="H28" s="13">
        <v>0</v>
      </c>
      <c r="I28" s="1">
        <v>0</v>
      </c>
      <c r="J28" s="13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</row>
    <row r="29" spans="1:17" ht="22.5" x14ac:dyDescent="0.25">
      <c r="A29" s="49"/>
      <c r="B29" s="36"/>
      <c r="C29" s="36"/>
      <c r="D29" s="9" t="s">
        <v>15</v>
      </c>
      <c r="E29" s="1">
        <f t="shared" si="6"/>
        <v>0</v>
      </c>
      <c r="F29" s="1">
        <v>0</v>
      </c>
      <c r="G29" s="1">
        <v>0</v>
      </c>
      <c r="H29" s="13">
        <v>0</v>
      </c>
      <c r="I29" s="1">
        <v>0</v>
      </c>
      <c r="J29" s="13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</row>
    <row r="30" spans="1:17" x14ac:dyDescent="0.25">
      <c r="A30" s="49"/>
      <c r="B30" s="36"/>
      <c r="C30" s="36"/>
      <c r="D30" s="9" t="s">
        <v>16</v>
      </c>
      <c r="E30" s="1">
        <f t="shared" si="6"/>
        <v>0</v>
      </c>
      <c r="F30" s="1">
        <v>0</v>
      </c>
      <c r="G30" s="1">
        <v>0</v>
      </c>
      <c r="H30" s="13">
        <v>0</v>
      </c>
      <c r="I30" s="1">
        <v>0</v>
      </c>
      <c r="J30" s="13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</row>
    <row r="31" spans="1:17" ht="22.5" x14ac:dyDescent="0.25">
      <c r="A31" s="49"/>
      <c r="B31" s="36"/>
      <c r="C31" s="36"/>
      <c r="D31" s="9" t="s">
        <v>17</v>
      </c>
      <c r="E31" s="1">
        <f t="shared" si="6"/>
        <v>0</v>
      </c>
      <c r="F31" s="1">
        <v>0</v>
      </c>
      <c r="G31" s="1">
        <v>0</v>
      </c>
      <c r="H31" s="13">
        <v>0</v>
      </c>
      <c r="I31" s="1">
        <v>0</v>
      </c>
      <c r="J31" s="13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</row>
    <row r="32" spans="1:17" x14ac:dyDescent="0.25">
      <c r="A32" s="49" t="s">
        <v>27</v>
      </c>
      <c r="B32" s="36" t="s">
        <v>51</v>
      </c>
      <c r="C32" s="36" t="s">
        <v>67</v>
      </c>
      <c r="D32" s="9" t="s">
        <v>1</v>
      </c>
      <c r="E32" s="1">
        <f t="shared" si="6"/>
        <v>370200</v>
      </c>
      <c r="F32" s="1">
        <f t="shared" ref="F32:Q32" si="9">SUM(F33:F36)</f>
        <v>71800</v>
      </c>
      <c r="G32" s="1">
        <f>SUM(G33:G36)</f>
        <v>74600</v>
      </c>
      <c r="H32" s="13">
        <f t="shared" si="9"/>
        <v>74600</v>
      </c>
      <c r="I32" s="1">
        <f t="shared" si="9"/>
        <v>74600</v>
      </c>
      <c r="J32" s="13">
        <f t="shared" si="9"/>
        <v>74600</v>
      </c>
      <c r="K32" s="1">
        <f t="shared" si="9"/>
        <v>0</v>
      </c>
      <c r="L32" s="1">
        <f t="shared" si="9"/>
        <v>0</v>
      </c>
      <c r="M32" s="1">
        <f t="shared" si="9"/>
        <v>0</v>
      </c>
      <c r="N32" s="1">
        <f t="shared" si="9"/>
        <v>0</v>
      </c>
      <c r="O32" s="1">
        <f t="shared" si="9"/>
        <v>0</v>
      </c>
      <c r="P32" s="1">
        <f t="shared" si="9"/>
        <v>0</v>
      </c>
      <c r="Q32" s="1">
        <f t="shared" si="9"/>
        <v>0</v>
      </c>
    </row>
    <row r="33" spans="1:17" x14ac:dyDescent="0.25">
      <c r="A33" s="49"/>
      <c r="B33" s="36"/>
      <c r="C33" s="36"/>
      <c r="D33" s="9" t="s">
        <v>14</v>
      </c>
      <c r="E33" s="1">
        <v>0</v>
      </c>
      <c r="F33" s="1">
        <v>0</v>
      </c>
      <c r="G33" s="1">
        <v>0</v>
      </c>
      <c r="H33" s="13">
        <v>0</v>
      </c>
      <c r="I33" s="1">
        <v>0</v>
      </c>
      <c r="J33" s="13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</row>
    <row r="34" spans="1:17" ht="22.5" x14ac:dyDescent="0.25">
      <c r="A34" s="49"/>
      <c r="B34" s="36"/>
      <c r="C34" s="36"/>
      <c r="D34" s="9" t="s">
        <v>15</v>
      </c>
      <c r="E34" s="1">
        <f t="shared" si="6"/>
        <v>370200</v>
      </c>
      <c r="F34" s="1">
        <v>71800</v>
      </c>
      <c r="G34" s="1">
        <v>74600</v>
      </c>
      <c r="H34" s="13">
        <v>74600</v>
      </c>
      <c r="I34" s="1">
        <v>74600</v>
      </c>
      <c r="J34" s="13">
        <v>74600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</row>
    <row r="35" spans="1:17" x14ac:dyDescent="0.25">
      <c r="A35" s="49"/>
      <c r="B35" s="36"/>
      <c r="C35" s="36"/>
      <c r="D35" s="9" t="s">
        <v>16</v>
      </c>
      <c r="E35" s="1">
        <f t="shared" si="6"/>
        <v>0</v>
      </c>
      <c r="F35" s="1">
        <v>0</v>
      </c>
      <c r="G35" s="1">
        <v>0</v>
      </c>
      <c r="H35" s="13">
        <v>0</v>
      </c>
      <c r="I35" s="1">
        <v>0</v>
      </c>
      <c r="J35" s="13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17" ht="22.5" x14ac:dyDescent="0.25">
      <c r="A36" s="49"/>
      <c r="B36" s="36"/>
      <c r="C36" s="36"/>
      <c r="D36" s="9" t="s">
        <v>17</v>
      </c>
      <c r="E36" s="1">
        <f t="shared" si="6"/>
        <v>0</v>
      </c>
      <c r="F36" s="1">
        <v>0</v>
      </c>
      <c r="G36" s="1">
        <v>0</v>
      </c>
      <c r="H36" s="13">
        <v>0</v>
      </c>
      <c r="I36" s="1">
        <v>0</v>
      </c>
      <c r="J36" s="13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17" x14ac:dyDescent="0.25">
      <c r="A37" s="49" t="s">
        <v>28</v>
      </c>
      <c r="B37" s="36" t="s">
        <v>41</v>
      </c>
      <c r="C37" s="36" t="s">
        <v>26</v>
      </c>
      <c r="D37" s="9" t="s">
        <v>1</v>
      </c>
      <c r="E37" s="1">
        <f t="shared" si="6"/>
        <v>0</v>
      </c>
      <c r="F37" s="1">
        <f t="shared" ref="F37:Q37" si="10">SUM(F38:F41)</f>
        <v>0</v>
      </c>
      <c r="G37" s="1">
        <f t="shared" si="10"/>
        <v>0</v>
      </c>
      <c r="H37" s="13">
        <f t="shared" si="10"/>
        <v>0</v>
      </c>
      <c r="I37" s="1">
        <f t="shared" si="10"/>
        <v>0</v>
      </c>
      <c r="J37" s="13">
        <f t="shared" si="10"/>
        <v>0</v>
      </c>
      <c r="K37" s="1">
        <f t="shared" si="10"/>
        <v>0</v>
      </c>
      <c r="L37" s="1">
        <f t="shared" si="10"/>
        <v>0</v>
      </c>
      <c r="M37" s="1">
        <f t="shared" si="10"/>
        <v>0</v>
      </c>
      <c r="N37" s="1">
        <f t="shared" si="10"/>
        <v>0</v>
      </c>
      <c r="O37" s="1">
        <f t="shared" si="10"/>
        <v>0</v>
      </c>
      <c r="P37" s="1">
        <f t="shared" si="10"/>
        <v>0</v>
      </c>
      <c r="Q37" s="1">
        <f t="shared" si="10"/>
        <v>0</v>
      </c>
    </row>
    <row r="38" spans="1:17" x14ac:dyDescent="0.25">
      <c r="A38" s="49"/>
      <c r="B38" s="36"/>
      <c r="C38" s="36"/>
      <c r="D38" s="9" t="s">
        <v>14</v>
      </c>
      <c r="E38" s="1">
        <v>0</v>
      </c>
      <c r="F38" s="1">
        <v>0</v>
      </c>
      <c r="G38" s="1">
        <v>0</v>
      </c>
      <c r="H38" s="13">
        <v>0</v>
      </c>
      <c r="I38" s="1">
        <v>0</v>
      </c>
      <c r="J38" s="13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</row>
    <row r="39" spans="1:17" ht="22.5" x14ac:dyDescent="0.25">
      <c r="A39" s="49"/>
      <c r="B39" s="36"/>
      <c r="C39" s="36"/>
      <c r="D39" s="9" t="s">
        <v>15</v>
      </c>
      <c r="E39" s="1">
        <f t="shared" si="6"/>
        <v>0</v>
      </c>
      <c r="F39" s="1">
        <v>0</v>
      </c>
      <c r="G39" s="1">
        <v>0</v>
      </c>
      <c r="H39" s="13">
        <v>0</v>
      </c>
      <c r="I39" s="1">
        <v>0</v>
      </c>
      <c r="J39" s="13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17" x14ac:dyDescent="0.25">
      <c r="A40" s="49"/>
      <c r="B40" s="36"/>
      <c r="C40" s="36"/>
      <c r="D40" s="9" t="s">
        <v>16</v>
      </c>
      <c r="E40" s="1">
        <f t="shared" si="6"/>
        <v>0</v>
      </c>
      <c r="F40" s="1">
        <v>0</v>
      </c>
      <c r="G40" s="1">
        <v>0</v>
      </c>
      <c r="H40" s="13">
        <v>0</v>
      </c>
      <c r="I40" s="1">
        <v>0</v>
      </c>
      <c r="J40" s="13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</row>
    <row r="41" spans="1:17" ht="22.5" x14ac:dyDescent="0.25">
      <c r="A41" s="49"/>
      <c r="B41" s="36"/>
      <c r="C41" s="36"/>
      <c r="D41" s="9" t="s">
        <v>17</v>
      </c>
      <c r="E41" s="1">
        <f t="shared" si="6"/>
        <v>0</v>
      </c>
      <c r="F41" s="1">
        <v>0</v>
      </c>
      <c r="G41" s="1">
        <v>0</v>
      </c>
      <c r="H41" s="13">
        <v>0</v>
      </c>
      <c r="I41" s="1">
        <v>0</v>
      </c>
      <c r="J41" s="13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17" x14ac:dyDescent="0.25">
      <c r="A42" s="53" t="s">
        <v>29</v>
      </c>
      <c r="B42" s="36" t="s">
        <v>42</v>
      </c>
      <c r="C42" s="36" t="s">
        <v>26</v>
      </c>
      <c r="D42" s="9" t="s">
        <v>1</v>
      </c>
      <c r="E42" s="1">
        <f t="shared" si="6"/>
        <v>0</v>
      </c>
      <c r="F42" s="1">
        <f t="shared" ref="F42:Q42" si="11">SUM(F43:F46)</f>
        <v>0</v>
      </c>
      <c r="G42" s="1">
        <f t="shared" si="11"/>
        <v>0</v>
      </c>
      <c r="H42" s="13">
        <f t="shared" si="11"/>
        <v>0</v>
      </c>
      <c r="I42" s="1">
        <f t="shared" si="11"/>
        <v>0</v>
      </c>
      <c r="J42" s="13">
        <f t="shared" si="11"/>
        <v>0</v>
      </c>
      <c r="K42" s="1">
        <f t="shared" si="11"/>
        <v>0</v>
      </c>
      <c r="L42" s="1">
        <f t="shared" si="11"/>
        <v>0</v>
      </c>
      <c r="M42" s="1">
        <f t="shared" si="11"/>
        <v>0</v>
      </c>
      <c r="N42" s="1">
        <f t="shared" si="11"/>
        <v>0</v>
      </c>
      <c r="O42" s="1">
        <f t="shared" si="11"/>
        <v>0</v>
      </c>
      <c r="P42" s="1">
        <f t="shared" si="11"/>
        <v>0</v>
      </c>
      <c r="Q42" s="1">
        <f t="shared" si="11"/>
        <v>0</v>
      </c>
    </row>
    <row r="43" spans="1:17" x14ac:dyDescent="0.25">
      <c r="A43" s="54"/>
      <c r="B43" s="36"/>
      <c r="C43" s="36"/>
      <c r="D43" s="9" t="s">
        <v>14</v>
      </c>
      <c r="E43" s="1">
        <v>0</v>
      </c>
      <c r="F43" s="1">
        <v>0</v>
      </c>
      <c r="G43" s="1">
        <v>0</v>
      </c>
      <c r="H43" s="13">
        <v>0</v>
      </c>
      <c r="I43" s="1">
        <v>0</v>
      </c>
      <c r="J43" s="13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17" ht="22.5" x14ac:dyDescent="0.25">
      <c r="A44" s="54"/>
      <c r="B44" s="36"/>
      <c r="C44" s="36"/>
      <c r="D44" s="9" t="s">
        <v>15</v>
      </c>
      <c r="E44" s="1">
        <f t="shared" si="6"/>
        <v>0</v>
      </c>
      <c r="F44" s="1">
        <v>0</v>
      </c>
      <c r="G44" s="1">
        <v>0</v>
      </c>
      <c r="H44" s="13">
        <v>0</v>
      </c>
      <c r="I44" s="1">
        <v>0</v>
      </c>
      <c r="J44" s="13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</row>
    <row r="45" spans="1:17" x14ac:dyDescent="0.25">
      <c r="A45" s="54"/>
      <c r="B45" s="36"/>
      <c r="C45" s="36"/>
      <c r="D45" s="9" t="s">
        <v>16</v>
      </c>
      <c r="E45" s="1">
        <f t="shared" si="6"/>
        <v>0</v>
      </c>
      <c r="F45" s="1">
        <v>0</v>
      </c>
      <c r="G45" s="1">
        <v>0</v>
      </c>
      <c r="H45" s="13">
        <v>0</v>
      </c>
      <c r="I45" s="1">
        <v>0</v>
      </c>
      <c r="J45" s="13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</row>
    <row r="46" spans="1:17" ht="22.5" x14ac:dyDescent="0.25">
      <c r="A46" s="55"/>
      <c r="B46" s="36"/>
      <c r="C46" s="36"/>
      <c r="D46" s="9" t="s">
        <v>17</v>
      </c>
      <c r="E46" s="1">
        <f t="shared" si="6"/>
        <v>0</v>
      </c>
      <c r="F46" s="1">
        <v>0</v>
      </c>
      <c r="G46" s="1">
        <v>0</v>
      </c>
      <c r="H46" s="13">
        <v>0</v>
      </c>
      <c r="I46" s="1">
        <v>0</v>
      </c>
      <c r="J46" s="13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</row>
    <row r="47" spans="1:17" x14ac:dyDescent="0.25">
      <c r="A47" s="49" t="s">
        <v>30</v>
      </c>
      <c r="B47" s="37" t="s">
        <v>48</v>
      </c>
      <c r="C47" s="36" t="s">
        <v>26</v>
      </c>
      <c r="D47" s="9" t="s">
        <v>1</v>
      </c>
      <c r="E47" s="1">
        <f t="shared" si="6"/>
        <v>0</v>
      </c>
      <c r="F47" s="1">
        <f>SUM(F48:F51)</f>
        <v>0</v>
      </c>
      <c r="G47" s="1">
        <f t="shared" ref="G47:Q47" si="12">SUM(G48:G51)</f>
        <v>0</v>
      </c>
      <c r="H47" s="13">
        <f t="shared" si="12"/>
        <v>0</v>
      </c>
      <c r="I47" s="1">
        <f t="shared" si="12"/>
        <v>0</v>
      </c>
      <c r="J47" s="13">
        <f t="shared" si="12"/>
        <v>0</v>
      </c>
      <c r="K47" s="1">
        <f t="shared" si="12"/>
        <v>0</v>
      </c>
      <c r="L47" s="1">
        <f t="shared" si="12"/>
        <v>0</v>
      </c>
      <c r="M47" s="1">
        <f t="shared" si="12"/>
        <v>0</v>
      </c>
      <c r="N47" s="1">
        <f t="shared" si="12"/>
        <v>0</v>
      </c>
      <c r="O47" s="1">
        <f t="shared" si="12"/>
        <v>0</v>
      </c>
      <c r="P47" s="1">
        <f t="shared" si="12"/>
        <v>0</v>
      </c>
      <c r="Q47" s="1">
        <f t="shared" si="12"/>
        <v>0</v>
      </c>
    </row>
    <row r="48" spans="1:17" x14ac:dyDescent="0.25">
      <c r="A48" s="49"/>
      <c r="B48" s="38"/>
      <c r="C48" s="36"/>
      <c r="D48" s="9" t="s">
        <v>14</v>
      </c>
      <c r="E48" s="1">
        <v>0</v>
      </c>
      <c r="F48" s="1">
        <v>0</v>
      </c>
      <c r="G48" s="1">
        <v>0</v>
      </c>
      <c r="H48" s="13">
        <v>0</v>
      </c>
      <c r="I48" s="1">
        <v>0</v>
      </c>
      <c r="J48" s="13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</row>
    <row r="49" spans="1:17" ht="22.5" x14ac:dyDescent="0.25">
      <c r="A49" s="49"/>
      <c r="B49" s="38"/>
      <c r="C49" s="36"/>
      <c r="D49" s="9" t="s">
        <v>15</v>
      </c>
      <c r="E49" s="1">
        <f t="shared" si="6"/>
        <v>0</v>
      </c>
      <c r="F49" s="1">
        <v>0</v>
      </c>
      <c r="G49" s="1">
        <v>0</v>
      </c>
      <c r="H49" s="13">
        <v>0</v>
      </c>
      <c r="I49" s="1">
        <v>0</v>
      </c>
      <c r="J49" s="13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</row>
    <row r="50" spans="1:17" x14ac:dyDescent="0.25">
      <c r="A50" s="49"/>
      <c r="B50" s="38"/>
      <c r="C50" s="36"/>
      <c r="D50" s="9" t="s">
        <v>16</v>
      </c>
      <c r="E50" s="1">
        <f t="shared" si="6"/>
        <v>0</v>
      </c>
      <c r="F50" s="1">
        <v>0</v>
      </c>
      <c r="G50" s="1">
        <v>0</v>
      </c>
      <c r="H50" s="13">
        <v>0</v>
      </c>
      <c r="I50" s="1">
        <v>0</v>
      </c>
      <c r="J50" s="13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ht="22.5" x14ac:dyDescent="0.25">
      <c r="A51" s="49"/>
      <c r="B51" s="39"/>
      <c r="C51" s="36"/>
      <c r="D51" s="9" t="s">
        <v>17</v>
      </c>
      <c r="E51" s="1">
        <f t="shared" si="6"/>
        <v>0</v>
      </c>
      <c r="F51" s="1">
        <v>0</v>
      </c>
      <c r="G51" s="1">
        <v>0</v>
      </c>
      <c r="H51" s="13">
        <v>0</v>
      </c>
      <c r="I51" s="1">
        <v>0</v>
      </c>
      <c r="J51" s="13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</row>
    <row r="52" spans="1:17" x14ac:dyDescent="0.25">
      <c r="A52" s="40" t="s">
        <v>39</v>
      </c>
      <c r="B52" s="41"/>
      <c r="C52" s="57"/>
      <c r="D52" s="9" t="s">
        <v>1</v>
      </c>
      <c r="E52" s="1">
        <f>E54+E55+E56+E53</f>
        <v>1144909.79</v>
      </c>
      <c r="F52" s="1">
        <f t="shared" ref="F52:Q52" si="13">F54+F55+F56+F53</f>
        <v>442219.27</v>
      </c>
      <c r="G52" s="1">
        <f t="shared" si="13"/>
        <v>174600</v>
      </c>
      <c r="H52" s="13">
        <f t="shared" si="13"/>
        <v>172563.47999999998</v>
      </c>
      <c r="I52" s="1">
        <f t="shared" si="13"/>
        <v>177763.52000000002</v>
      </c>
      <c r="J52" s="13">
        <f t="shared" si="13"/>
        <v>177763.52000000002</v>
      </c>
      <c r="K52" s="1">
        <f t="shared" si="13"/>
        <v>0</v>
      </c>
      <c r="L52" s="1">
        <f t="shared" si="13"/>
        <v>0</v>
      </c>
      <c r="M52" s="1">
        <f t="shared" si="13"/>
        <v>0</v>
      </c>
      <c r="N52" s="1">
        <f t="shared" si="13"/>
        <v>0</v>
      </c>
      <c r="O52" s="1">
        <f t="shared" si="13"/>
        <v>0</v>
      </c>
      <c r="P52" s="1">
        <f t="shared" si="13"/>
        <v>0</v>
      </c>
      <c r="Q52" s="1">
        <f t="shared" si="13"/>
        <v>0</v>
      </c>
    </row>
    <row r="53" spans="1:17" x14ac:dyDescent="0.25">
      <c r="A53" s="42"/>
      <c r="B53" s="43"/>
      <c r="C53" s="57"/>
      <c r="D53" s="9" t="s">
        <v>14</v>
      </c>
      <c r="E53" s="1">
        <v>0</v>
      </c>
      <c r="F53" s="1">
        <f t="shared" ref="F53:Q56" si="14">F23+F28+F33+F38+F43+F48</f>
        <v>0</v>
      </c>
      <c r="G53" s="1">
        <f t="shared" si="14"/>
        <v>0</v>
      </c>
      <c r="H53" s="13">
        <f t="shared" si="14"/>
        <v>0</v>
      </c>
      <c r="I53" s="1">
        <f t="shared" si="14"/>
        <v>0</v>
      </c>
      <c r="J53" s="13">
        <f t="shared" si="14"/>
        <v>0</v>
      </c>
      <c r="K53" s="1">
        <f t="shared" si="14"/>
        <v>0</v>
      </c>
      <c r="L53" s="1">
        <f t="shared" si="14"/>
        <v>0</v>
      </c>
      <c r="M53" s="1">
        <f t="shared" si="14"/>
        <v>0</v>
      </c>
      <c r="N53" s="1">
        <f t="shared" si="14"/>
        <v>0</v>
      </c>
      <c r="O53" s="1">
        <f t="shared" si="14"/>
        <v>0</v>
      </c>
      <c r="P53" s="1">
        <f t="shared" si="14"/>
        <v>0</v>
      </c>
      <c r="Q53" s="1">
        <f t="shared" si="14"/>
        <v>0</v>
      </c>
    </row>
    <row r="54" spans="1:17" ht="22.5" x14ac:dyDescent="0.25">
      <c r="A54" s="42"/>
      <c r="B54" s="43"/>
      <c r="C54" s="57"/>
      <c r="D54" s="9" t="s">
        <v>15</v>
      </c>
      <c r="E54" s="1">
        <f t="shared" si="6"/>
        <v>370200</v>
      </c>
      <c r="F54" s="1">
        <f t="shared" si="14"/>
        <v>71800</v>
      </c>
      <c r="G54" s="1">
        <f t="shared" si="14"/>
        <v>74600</v>
      </c>
      <c r="H54" s="13">
        <f t="shared" si="14"/>
        <v>74600</v>
      </c>
      <c r="I54" s="1">
        <f t="shared" si="14"/>
        <v>74600</v>
      </c>
      <c r="J54" s="13">
        <f t="shared" si="14"/>
        <v>74600</v>
      </c>
      <c r="K54" s="1">
        <f t="shared" si="14"/>
        <v>0</v>
      </c>
      <c r="L54" s="1">
        <f t="shared" si="14"/>
        <v>0</v>
      </c>
      <c r="M54" s="1">
        <f t="shared" si="14"/>
        <v>0</v>
      </c>
      <c r="N54" s="1">
        <f t="shared" si="14"/>
        <v>0</v>
      </c>
      <c r="O54" s="1">
        <f t="shared" si="14"/>
        <v>0</v>
      </c>
      <c r="P54" s="1">
        <f t="shared" si="14"/>
        <v>0</v>
      </c>
      <c r="Q54" s="1">
        <f t="shared" si="14"/>
        <v>0</v>
      </c>
    </row>
    <row r="55" spans="1:17" x14ac:dyDescent="0.25">
      <c r="A55" s="42"/>
      <c r="B55" s="43"/>
      <c r="C55" s="57"/>
      <c r="D55" s="9" t="s">
        <v>16</v>
      </c>
      <c r="E55" s="1">
        <f t="shared" si="6"/>
        <v>774709.79</v>
      </c>
      <c r="F55" s="1">
        <f t="shared" si="14"/>
        <v>370419.27</v>
      </c>
      <c r="G55" s="1">
        <f t="shared" si="14"/>
        <v>100000</v>
      </c>
      <c r="H55" s="13">
        <f t="shared" si="14"/>
        <v>97963.48</v>
      </c>
      <c r="I55" s="1">
        <f t="shared" si="14"/>
        <v>103163.52</v>
      </c>
      <c r="J55" s="13">
        <f t="shared" si="14"/>
        <v>103163.52</v>
      </c>
      <c r="K55" s="1">
        <f t="shared" si="14"/>
        <v>0</v>
      </c>
      <c r="L55" s="1">
        <f t="shared" si="14"/>
        <v>0</v>
      </c>
      <c r="M55" s="1">
        <f t="shared" si="14"/>
        <v>0</v>
      </c>
      <c r="N55" s="1">
        <f t="shared" si="14"/>
        <v>0</v>
      </c>
      <c r="O55" s="1">
        <f t="shared" si="14"/>
        <v>0</v>
      </c>
      <c r="P55" s="1">
        <f t="shared" si="14"/>
        <v>0</v>
      </c>
      <c r="Q55" s="1">
        <f t="shared" si="14"/>
        <v>0</v>
      </c>
    </row>
    <row r="56" spans="1:17" ht="22.5" x14ac:dyDescent="0.25">
      <c r="A56" s="44"/>
      <c r="B56" s="45"/>
      <c r="C56" s="57"/>
      <c r="D56" s="9" t="s">
        <v>17</v>
      </c>
      <c r="E56" s="1">
        <f>SUM(F56:Q56)</f>
        <v>0</v>
      </c>
      <c r="F56" s="1">
        <f t="shared" si="14"/>
        <v>0</v>
      </c>
      <c r="G56" s="1">
        <f t="shared" si="14"/>
        <v>0</v>
      </c>
      <c r="H56" s="13">
        <f t="shared" si="14"/>
        <v>0</v>
      </c>
      <c r="I56" s="1">
        <f t="shared" si="14"/>
        <v>0</v>
      </c>
      <c r="J56" s="13">
        <f t="shared" si="14"/>
        <v>0</v>
      </c>
      <c r="K56" s="1">
        <f t="shared" si="14"/>
        <v>0</v>
      </c>
      <c r="L56" s="1">
        <f t="shared" si="14"/>
        <v>0</v>
      </c>
      <c r="M56" s="1">
        <f t="shared" si="14"/>
        <v>0</v>
      </c>
      <c r="N56" s="1">
        <f t="shared" si="14"/>
        <v>0</v>
      </c>
      <c r="O56" s="1">
        <f t="shared" si="14"/>
        <v>0</v>
      </c>
      <c r="P56" s="1">
        <f t="shared" si="14"/>
        <v>0</v>
      </c>
      <c r="Q56" s="1">
        <f t="shared" si="14"/>
        <v>0</v>
      </c>
    </row>
    <row r="57" spans="1:17" ht="15.75" x14ac:dyDescent="0.25">
      <c r="A57" s="58" t="s">
        <v>53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</row>
    <row r="58" spans="1:17" x14ac:dyDescent="0.25">
      <c r="A58" s="59" t="s">
        <v>23</v>
      </c>
      <c r="B58" s="36" t="s">
        <v>43</v>
      </c>
      <c r="C58" s="36" t="s">
        <v>56</v>
      </c>
      <c r="D58" s="9" t="s">
        <v>1</v>
      </c>
      <c r="E58" s="1">
        <f>SUM(F58:O58)</f>
        <v>11757517.190000001</v>
      </c>
      <c r="F58" s="1">
        <v>1604952.1600000001</v>
      </c>
      <c r="G58" s="1">
        <f>SUM(G59:G62)</f>
        <v>3770126.4</v>
      </c>
      <c r="H58" s="13">
        <f>SUM(H59:H62)</f>
        <v>2790665.67</v>
      </c>
      <c r="I58" s="1">
        <f>SUM(I59:I62)</f>
        <v>2490536.48</v>
      </c>
      <c r="J58" s="13">
        <f>SUM(J59:J62)</f>
        <v>1101236.48</v>
      </c>
      <c r="K58" s="1">
        <f>SUM(K59:K62)</f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</row>
    <row r="59" spans="1:17" x14ac:dyDescent="0.25">
      <c r="A59" s="59"/>
      <c r="B59" s="36"/>
      <c r="C59" s="36"/>
      <c r="D59" s="9" t="s">
        <v>14</v>
      </c>
      <c r="E59" s="1">
        <v>0</v>
      </c>
      <c r="F59" s="1">
        <v>0</v>
      </c>
      <c r="G59" s="1">
        <v>0</v>
      </c>
      <c r="H59" s="13">
        <v>0</v>
      </c>
      <c r="I59" s="1">
        <v>0</v>
      </c>
      <c r="J59" s="13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</row>
    <row r="60" spans="1:17" ht="22.5" x14ac:dyDescent="0.25">
      <c r="A60" s="59"/>
      <c r="B60" s="36"/>
      <c r="C60" s="36"/>
      <c r="D60" s="9" t="s">
        <v>15</v>
      </c>
      <c r="E60" s="1">
        <v>0</v>
      </c>
      <c r="F60" s="1">
        <v>0</v>
      </c>
      <c r="G60" s="1">
        <v>0</v>
      </c>
      <c r="H60" s="13">
        <v>0</v>
      </c>
      <c r="I60" s="1">
        <v>0</v>
      </c>
      <c r="J60" s="13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s="21" customFormat="1" x14ac:dyDescent="0.25">
      <c r="A61" s="59"/>
      <c r="B61" s="36"/>
      <c r="C61" s="36"/>
      <c r="D61" s="14" t="s">
        <v>16</v>
      </c>
      <c r="E61" s="13">
        <f>SUM(F61:O61)</f>
        <v>11757517.190000001</v>
      </c>
      <c r="F61" s="1">
        <v>1604952.1600000001</v>
      </c>
      <c r="G61" s="1">
        <v>3770126.4</v>
      </c>
      <c r="H61" s="13">
        <v>2790665.67</v>
      </c>
      <c r="I61" s="1">
        <f>2490536.48</f>
        <v>2490536.48</v>
      </c>
      <c r="J61" s="13">
        <v>1101236.48</v>
      </c>
      <c r="K61" s="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</row>
    <row r="62" spans="1:17" ht="22.5" x14ac:dyDescent="0.25">
      <c r="A62" s="59"/>
      <c r="B62" s="36"/>
      <c r="C62" s="36"/>
      <c r="D62" s="9" t="s">
        <v>17</v>
      </c>
      <c r="E62" s="1">
        <v>0</v>
      </c>
      <c r="F62" s="1">
        <v>0</v>
      </c>
      <c r="G62" s="1">
        <v>0</v>
      </c>
      <c r="H62" s="13">
        <v>0</v>
      </c>
      <c r="I62" s="1">
        <v>0</v>
      </c>
      <c r="J62" s="13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x14ac:dyDescent="0.25">
      <c r="A63" s="53" t="s">
        <v>25</v>
      </c>
      <c r="B63" s="37" t="s">
        <v>65</v>
      </c>
      <c r="C63" s="37" t="s">
        <v>56</v>
      </c>
      <c r="D63" s="9" t="s">
        <v>1</v>
      </c>
      <c r="E63" s="1">
        <f>SUM(F63:Q63)</f>
        <v>1913480</v>
      </c>
      <c r="F63" s="1">
        <f>F65+F66+F67+F64</f>
        <v>245680</v>
      </c>
      <c r="G63" s="1">
        <f t="shared" ref="G63:Q63" si="15">G65+G66+G67+G64</f>
        <v>330000</v>
      </c>
      <c r="H63" s="13">
        <f>SUM(H64:H67)</f>
        <v>437800</v>
      </c>
      <c r="I63" s="1">
        <f t="shared" si="15"/>
        <v>450000</v>
      </c>
      <c r="J63" s="13">
        <f t="shared" si="15"/>
        <v>450000</v>
      </c>
      <c r="K63" s="1">
        <f t="shared" si="15"/>
        <v>0</v>
      </c>
      <c r="L63" s="1">
        <f t="shared" si="15"/>
        <v>0</v>
      </c>
      <c r="M63" s="1">
        <f t="shared" si="15"/>
        <v>0</v>
      </c>
      <c r="N63" s="1">
        <f t="shared" si="15"/>
        <v>0</v>
      </c>
      <c r="O63" s="1">
        <f t="shared" si="15"/>
        <v>0</v>
      </c>
      <c r="P63" s="1">
        <f t="shared" si="15"/>
        <v>0</v>
      </c>
      <c r="Q63" s="1">
        <f t="shared" si="15"/>
        <v>0</v>
      </c>
    </row>
    <row r="64" spans="1:17" x14ac:dyDescent="0.25">
      <c r="A64" s="54"/>
      <c r="B64" s="38"/>
      <c r="C64" s="38"/>
      <c r="D64" s="9" t="s">
        <v>14</v>
      </c>
      <c r="E64" s="1">
        <f t="shared" ref="E64:E67" si="16">SUM(F64:Q64)</f>
        <v>0</v>
      </c>
      <c r="F64" s="1">
        <v>0</v>
      </c>
      <c r="G64" s="1">
        <v>0</v>
      </c>
      <c r="H64" s="13">
        <v>0</v>
      </c>
      <c r="I64" s="1">
        <v>0</v>
      </c>
      <c r="J64" s="13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</row>
    <row r="65" spans="1:17" ht="22.5" x14ac:dyDescent="0.25">
      <c r="A65" s="54"/>
      <c r="B65" s="38"/>
      <c r="C65" s="38"/>
      <c r="D65" s="9" t="s">
        <v>15</v>
      </c>
      <c r="E65" s="1">
        <f t="shared" si="16"/>
        <v>0</v>
      </c>
      <c r="F65" s="1">
        <v>0</v>
      </c>
      <c r="G65" s="1">
        <v>0</v>
      </c>
      <c r="H65" s="13">
        <v>0</v>
      </c>
      <c r="I65" s="1">
        <v>0</v>
      </c>
      <c r="J65" s="13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</row>
    <row r="66" spans="1:17" x14ac:dyDescent="0.25">
      <c r="A66" s="54"/>
      <c r="B66" s="38"/>
      <c r="C66" s="38"/>
      <c r="D66" s="9" t="s">
        <v>16</v>
      </c>
      <c r="E66" s="1">
        <f t="shared" si="16"/>
        <v>1913480</v>
      </c>
      <c r="F66" s="1">
        <v>245680</v>
      </c>
      <c r="G66" s="1">
        <v>330000</v>
      </c>
      <c r="H66" s="13">
        <v>437800</v>
      </c>
      <c r="I66" s="1">
        <f>450000</f>
        <v>450000</v>
      </c>
      <c r="J66" s="13">
        <v>450000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</row>
    <row r="67" spans="1:17" ht="22.5" x14ac:dyDescent="0.25">
      <c r="A67" s="55"/>
      <c r="B67" s="39"/>
      <c r="C67" s="39"/>
      <c r="D67" s="9" t="s">
        <v>17</v>
      </c>
      <c r="E67" s="1">
        <f t="shared" si="16"/>
        <v>0</v>
      </c>
      <c r="F67" s="1">
        <v>0</v>
      </c>
      <c r="G67" s="1">
        <v>0</v>
      </c>
      <c r="H67" s="13">
        <v>0</v>
      </c>
      <c r="I67" s="1">
        <v>0</v>
      </c>
      <c r="J67" s="13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</row>
    <row r="68" spans="1:17" x14ac:dyDescent="0.25">
      <c r="A68" s="40" t="s">
        <v>40</v>
      </c>
      <c r="B68" s="41"/>
      <c r="C68" s="60"/>
      <c r="D68" s="9" t="s">
        <v>1</v>
      </c>
      <c r="E68" s="1">
        <f>SUM(F68:Q68)</f>
        <v>13670997.190000001</v>
      </c>
      <c r="F68" s="1">
        <f t="shared" ref="F68:Q72" si="17">F58+F63</f>
        <v>1850632.1600000001</v>
      </c>
      <c r="G68" s="1">
        <f t="shared" si="17"/>
        <v>4100126.4</v>
      </c>
      <c r="H68" s="13">
        <f t="shared" si="17"/>
        <v>3228465.67</v>
      </c>
      <c r="I68" s="1">
        <f t="shared" si="17"/>
        <v>2940536.48</v>
      </c>
      <c r="J68" s="13">
        <f t="shared" si="17"/>
        <v>1551236.48</v>
      </c>
      <c r="K68" s="1">
        <f t="shared" si="17"/>
        <v>0</v>
      </c>
      <c r="L68" s="1">
        <f t="shared" si="17"/>
        <v>0</v>
      </c>
      <c r="M68" s="1">
        <f t="shared" si="17"/>
        <v>0</v>
      </c>
      <c r="N68" s="1">
        <f t="shared" si="17"/>
        <v>0</v>
      </c>
      <c r="O68" s="1">
        <f t="shared" si="17"/>
        <v>0</v>
      </c>
      <c r="P68" s="1">
        <f t="shared" si="17"/>
        <v>0</v>
      </c>
      <c r="Q68" s="1">
        <f t="shared" si="17"/>
        <v>0</v>
      </c>
    </row>
    <row r="69" spans="1:17" x14ac:dyDescent="0.25">
      <c r="A69" s="42"/>
      <c r="B69" s="43"/>
      <c r="C69" s="60"/>
      <c r="D69" s="9" t="s">
        <v>14</v>
      </c>
      <c r="E69" s="1">
        <v>0</v>
      </c>
      <c r="F69" s="1">
        <f t="shared" si="17"/>
        <v>0</v>
      </c>
      <c r="G69" s="1">
        <f t="shared" si="17"/>
        <v>0</v>
      </c>
      <c r="H69" s="13">
        <f t="shared" si="17"/>
        <v>0</v>
      </c>
      <c r="I69" s="1">
        <f t="shared" si="17"/>
        <v>0</v>
      </c>
      <c r="J69" s="13">
        <f t="shared" si="17"/>
        <v>0</v>
      </c>
      <c r="K69" s="1">
        <f t="shared" si="17"/>
        <v>0</v>
      </c>
      <c r="L69" s="1">
        <f t="shared" si="17"/>
        <v>0</v>
      </c>
      <c r="M69" s="1">
        <f t="shared" si="17"/>
        <v>0</v>
      </c>
      <c r="N69" s="1">
        <f t="shared" si="17"/>
        <v>0</v>
      </c>
      <c r="O69" s="1">
        <f t="shared" si="17"/>
        <v>0</v>
      </c>
      <c r="P69" s="1">
        <f t="shared" si="17"/>
        <v>0</v>
      </c>
      <c r="Q69" s="1">
        <f t="shared" si="17"/>
        <v>0</v>
      </c>
    </row>
    <row r="70" spans="1:17" ht="22.5" x14ac:dyDescent="0.25">
      <c r="A70" s="42"/>
      <c r="B70" s="43"/>
      <c r="C70" s="60"/>
      <c r="D70" s="9" t="s">
        <v>15</v>
      </c>
      <c r="E70" s="1">
        <f t="shared" ref="E70:E72" si="18">SUM(F70:Q70)</f>
        <v>0</v>
      </c>
      <c r="F70" s="1">
        <f t="shared" si="17"/>
        <v>0</v>
      </c>
      <c r="G70" s="1">
        <f t="shared" si="17"/>
        <v>0</v>
      </c>
      <c r="H70" s="13">
        <f t="shared" si="17"/>
        <v>0</v>
      </c>
      <c r="I70" s="1">
        <f t="shared" si="17"/>
        <v>0</v>
      </c>
      <c r="J70" s="13">
        <f t="shared" si="17"/>
        <v>0</v>
      </c>
      <c r="K70" s="1">
        <f t="shared" si="17"/>
        <v>0</v>
      </c>
      <c r="L70" s="1">
        <f t="shared" si="17"/>
        <v>0</v>
      </c>
      <c r="M70" s="1">
        <f t="shared" si="17"/>
        <v>0</v>
      </c>
      <c r="N70" s="1">
        <f t="shared" si="17"/>
        <v>0</v>
      </c>
      <c r="O70" s="1">
        <f t="shared" si="17"/>
        <v>0</v>
      </c>
      <c r="P70" s="1">
        <f t="shared" si="17"/>
        <v>0</v>
      </c>
      <c r="Q70" s="1">
        <f t="shared" si="17"/>
        <v>0</v>
      </c>
    </row>
    <row r="71" spans="1:17" s="21" customFormat="1" x14ac:dyDescent="0.25">
      <c r="A71" s="42"/>
      <c r="B71" s="43"/>
      <c r="C71" s="60"/>
      <c r="D71" s="14" t="s">
        <v>16</v>
      </c>
      <c r="E71" s="13">
        <f>SUM(F71:Q71)</f>
        <v>13670997.190000001</v>
      </c>
      <c r="F71" s="1">
        <f t="shared" si="17"/>
        <v>1850632.1600000001</v>
      </c>
      <c r="G71" s="1">
        <f t="shared" si="17"/>
        <v>4100126.4</v>
      </c>
      <c r="H71" s="13">
        <f t="shared" si="17"/>
        <v>3228465.67</v>
      </c>
      <c r="I71" s="1">
        <f>I61+I66</f>
        <v>2940536.48</v>
      </c>
      <c r="J71" s="13">
        <f t="shared" si="17"/>
        <v>1551236.48</v>
      </c>
      <c r="K71" s="1">
        <f t="shared" si="17"/>
        <v>0</v>
      </c>
      <c r="L71" s="13">
        <f t="shared" si="17"/>
        <v>0</v>
      </c>
      <c r="M71" s="13">
        <f t="shared" si="17"/>
        <v>0</v>
      </c>
      <c r="N71" s="13">
        <f t="shared" si="17"/>
        <v>0</v>
      </c>
      <c r="O71" s="13">
        <f t="shared" si="17"/>
        <v>0</v>
      </c>
      <c r="P71" s="13">
        <f t="shared" si="17"/>
        <v>0</v>
      </c>
      <c r="Q71" s="13">
        <f t="shared" si="17"/>
        <v>0</v>
      </c>
    </row>
    <row r="72" spans="1:17" ht="22.5" x14ac:dyDescent="0.25">
      <c r="A72" s="44"/>
      <c r="B72" s="45"/>
      <c r="C72" s="60"/>
      <c r="D72" s="9" t="s">
        <v>17</v>
      </c>
      <c r="E72" s="1">
        <f t="shared" si="18"/>
        <v>0</v>
      </c>
      <c r="F72" s="1">
        <f t="shared" si="17"/>
        <v>0</v>
      </c>
      <c r="G72" s="1">
        <f t="shared" si="17"/>
        <v>0</v>
      </c>
      <c r="H72" s="13">
        <f t="shared" si="17"/>
        <v>0</v>
      </c>
      <c r="I72" s="1">
        <f t="shared" si="17"/>
        <v>0</v>
      </c>
      <c r="J72" s="13">
        <f t="shared" si="17"/>
        <v>0</v>
      </c>
      <c r="K72" s="1">
        <f t="shared" si="17"/>
        <v>0</v>
      </c>
      <c r="L72" s="1">
        <f t="shared" si="17"/>
        <v>0</v>
      </c>
      <c r="M72" s="1">
        <f t="shared" si="17"/>
        <v>0</v>
      </c>
      <c r="N72" s="1">
        <f t="shared" si="17"/>
        <v>0</v>
      </c>
      <c r="O72" s="1">
        <f t="shared" si="17"/>
        <v>0</v>
      </c>
      <c r="P72" s="1">
        <f t="shared" si="17"/>
        <v>0</v>
      </c>
      <c r="Q72" s="1">
        <f t="shared" si="17"/>
        <v>0</v>
      </c>
    </row>
    <row r="73" spans="1:17" ht="15.75" x14ac:dyDescent="0.25">
      <c r="A73" s="56" t="s">
        <v>54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</row>
    <row r="74" spans="1:17" x14ac:dyDescent="0.25">
      <c r="A74" s="53" t="s">
        <v>31</v>
      </c>
      <c r="B74" s="37" t="s">
        <v>44</v>
      </c>
      <c r="C74" s="37" t="s">
        <v>26</v>
      </c>
      <c r="D74" s="9" t="s">
        <v>1</v>
      </c>
      <c r="E74" s="1">
        <f>SUM(F74:Q74)</f>
        <v>2077700</v>
      </c>
      <c r="F74" s="1">
        <f>SUM(F75:F78)</f>
        <v>272200</v>
      </c>
      <c r="G74" s="1">
        <f t="shared" ref="G74:Q74" si="19">SUM(G75:G78)</f>
        <v>451800</v>
      </c>
      <c r="H74" s="13">
        <f t="shared" si="19"/>
        <v>450100</v>
      </c>
      <c r="I74" s="1">
        <f t="shared" si="19"/>
        <v>451800</v>
      </c>
      <c r="J74" s="13">
        <f t="shared" si="19"/>
        <v>451800</v>
      </c>
      <c r="K74" s="1">
        <f t="shared" si="19"/>
        <v>0</v>
      </c>
      <c r="L74" s="1">
        <f t="shared" si="19"/>
        <v>0</v>
      </c>
      <c r="M74" s="1">
        <f t="shared" si="19"/>
        <v>0</v>
      </c>
      <c r="N74" s="1">
        <f t="shared" si="19"/>
        <v>0</v>
      </c>
      <c r="O74" s="1">
        <f t="shared" si="19"/>
        <v>0</v>
      </c>
      <c r="P74" s="1">
        <f t="shared" si="19"/>
        <v>0</v>
      </c>
      <c r="Q74" s="1">
        <f t="shared" si="19"/>
        <v>0</v>
      </c>
    </row>
    <row r="75" spans="1:17" x14ac:dyDescent="0.25">
      <c r="A75" s="54"/>
      <c r="B75" s="38"/>
      <c r="C75" s="38"/>
      <c r="D75" s="9" t="s">
        <v>14</v>
      </c>
      <c r="E75" s="1">
        <v>0</v>
      </c>
      <c r="F75" s="1">
        <v>0</v>
      </c>
      <c r="G75" s="1">
        <v>0</v>
      </c>
      <c r="H75" s="13">
        <v>0</v>
      </c>
      <c r="I75" s="1">
        <v>0</v>
      </c>
      <c r="J75" s="13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17" ht="22.5" x14ac:dyDescent="0.25">
      <c r="A76" s="54"/>
      <c r="B76" s="38"/>
      <c r="C76" s="38"/>
      <c r="D76" s="9" t="s">
        <v>15</v>
      </c>
      <c r="E76" s="1">
        <f>SUM(F76:Q76)</f>
        <v>2077700</v>
      </c>
      <c r="F76" s="1">
        <v>272200</v>
      </c>
      <c r="G76" s="1">
        <v>451800</v>
      </c>
      <c r="H76" s="13">
        <v>450100</v>
      </c>
      <c r="I76" s="1">
        <v>451800</v>
      </c>
      <c r="J76" s="13">
        <v>451800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17" x14ac:dyDescent="0.25">
      <c r="A77" s="54"/>
      <c r="B77" s="38"/>
      <c r="C77" s="38"/>
      <c r="D77" s="9" t="s">
        <v>16</v>
      </c>
      <c r="E77" s="1">
        <f t="shared" ref="E77:E83" si="20">SUM(F77:Q77)</f>
        <v>0</v>
      </c>
      <c r="F77" s="1">
        <v>0</v>
      </c>
      <c r="G77" s="1">
        <v>0</v>
      </c>
      <c r="H77" s="13">
        <v>0</v>
      </c>
      <c r="I77" s="1">
        <v>0</v>
      </c>
      <c r="J77" s="13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</row>
    <row r="78" spans="1:17" ht="22.5" x14ac:dyDescent="0.25">
      <c r="A78" s="55"/>
      <c r="B78" s="39"/>
      <c r="C78" s="39"/>
      <c r="D78" s="9" t="s">
        <v>17</v>
      </c>
      <c r="E78" s="1">
        <f t="shared" si="20"/>
        <v>0</v>
      </c>
      <c r="F78" s="1">
        <v>0</v>
      </c>
      <c r="G78" s="1">
        <v>0</v>
      </c>
      <c r="H78" s="13">
        <v>0</v>
      </c>
      <c r="I78" s="1">
        <v>0</v>
      </c>
      <c r="J78" s="13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17" x14ac:dyDescent="0.25">
      <c r="A79" s="40" t="s">
        <v>45</v>
      </c>
      <c r="B79" s="41"/>
      <c r="C79" s="60"/>
      <c r="D79" s="9" t="s">
        <v>1</v>
      </c>
      <c r="E79" s="1">
        <f t="shared" si="20"/>
        <v>2077700</v>
      </c>
      <c r="F79" s="1">
        <f t="shared" ref="F79:Q83" si="21">F74</f>
        <v>272200</v>
      </c>
      <c r="G79" s="1">
        <f t="shared" si="21"/>
        <v>451800</v>
      </c>
      <c r="H79" s="13">
        <f t="shared" si="21"/>
        <v>450100</v>
      </c>
      <c r="I79" s="1">
        <f t="shared" si="21"/>
        <v>451800</v>
      </c>
      <c r="J79" s="13">
        <f t="shared" si="21"/>
        <v>451800</v>
      </c>
      <c r="K79" s="1">
        <f t="shared" si="21"/>
        <v>0</v>
      </c>
      <c r="L79" s="1">
        <f t="shared" si="21"/>
        <v>0</v>
      </c>
      <c r="M79" s="1">
        <f t="shared" si="21"/>
        <v>0</v>
      </c>
      <c r="N79" s="1">
        <f t="shared" si="21"/>
        <v>0</v>
      </c>
      <c r="O79" s="1">
        <f t="shared" si="21"/>
        <v>0</v>
      </c>
      <c r="P79" s="1">
        <f t="shared" si="21"/>
        <v>0</v>
      </c>
      <c r="Q79" s="1">
        <f t="shared" si="21"/>
        <v>0</v>
      </c>
    </row>
    <row r="80" spans="1:17" x14ac:dyDescent="0.25">
      <c r="A80" s="42"/>
      <c r="B80" s="43"/>
      <c r="C80" s="60"/>
      <c r="D80" s="9" t="s">
        <v>14</v>
      </c>
      <c r="E80" s="1">
        <v>0</v>
      </c>
      <c r="F80" s="1">
        <f t="shared" si="21"/>
        <v>0</v>
      </c>
      <c r="G80" s="1">
        <f t="shared" si="21"/>
        <v>0</v>
      </c>
      <c r="H80" s="13">
        <f t="shared" si="21"/>
        <v>0</v>
      </c>
      <c r="I80" s="1">
        <f t="shared" si="21"/>
        <v>0</v>
      </c>
      <c r="J80" s="13">
        <f t="shared" si="21"/>
        <v>0</v>
      </c>
      <c r="K80" s="1">
        <f t="shared" si="21"/>
        <v>0</v>
      </c>
      <c r="L80" s="1">
        <f t="shared" si="21"/>
        <v>0</v>
      </c>
      <c r="M80" s="1">
        <f t="shared" si="21"/>
        <v>0</v>
      </c>
      <c r="N80" s="1">
        <f t="shared" si="21"/>
        <v>0</v>
      </c>
      <c r="O80" s="1">
        <f t="shared" si="21"/>
        <v>0</v>
      </c>
      <c r="P80" s="1">
        <f t="shared" si="21"/>
        <v>0</v>
      </c>
      <c r="Q80" s="1">
        <f t="shared" si="21"/>
        <v>0</v>
      </c>
    </row>
    <row r="81" spans="1:17" ht="22.5" x14ac:dyDescent="0.25">
      <c r="A81" s="42"/>
      <c r="B81" s="43"/>
      <c r="C81" s="60"/>
      <c r="D81" s="9" t="s">
        <v>15</v>
      </c>
      <c r="E81" s="1">
        <f>SUM(F81:Q81)</f>
        <v>2077700</v>
      </c>
      <c r="F81" s="1">
        <f t="shared" si="21"/>
        <v>272200</v>
      </c>
      <c r="G81" s="1">
        <f t="shared" si="21"/>
        <v>451800</v>
      </c>
      <c r="H81" s="13">
        <f t="shared" si="21"/>
        <v>450100</v>
      </c>
      <c r="I81" s="1">
        <f t="shared" si="21"/>
        <v>451800</v>
      </c>
      <c r="J81" s="13">
        <f t="shared" si="21"/>
        <v>451800</v>
      </c>
      <c r="K81" s="1">
        <f t="shared" si="21"/>
        <v>0</v>
      </c>
      <c r="L81" s="1">
        <f t="shared" si="21"/>
        <v>0</v>
      </c>
      <c r="M81" s="1">
        <f t="shared" si="21"/>
        <v>0</v>
      </c>
      <c r="N81" s="1">
        <f t="shared" si="21"/>
        <v>0</v>
      </c>
      <c r="O81" s="1">
        <f t="shared" si="21"/>
        <v>0</v>
      </c>
      <c r="P81" s="1">
        <f t="shared" si="21"/>
        <v>0</v>
      </c>
      <c r="Q81" s="1">
        <f t="shared" si="21"/>
        <v>0</v>
      </c>
    </row>
    <row r="82" spans="1:17" x14ac:dyDescent="0.25">
      <c r="A82" s="42"/>
      <c r="B82" s="43"/>
      <c r="C82" s="60"/>
      <c r="D82" s="9" t="s">
        <v>16</v>
      </c>
      <c r="E82" s="1">
        <f t="shared" si="20"/>
        <v>0</v>
      </c>
      <c r="F82" s="1">
        <f t="shared" si="21"/>
        <v>0</v>
      </c>
      <c r="G82" s="1">
        <f t="shared" si="21"/>
        <v>0</v>
      </c>
      <c r="H82" s="13">
        <f t="shared" si="21"/>
        <v>0</v>
      </c>
      <c r="I82" s="1">
        <f t="shared" si="21"/>
        <v>0</v>
      </c>
      <c r="J82" s="13">
        <f t="shared" si="21"/>
        <v>0</v>
      </c>
      <c r="K82" s="1">
        <f t="shared" si="21"/>
        <v>0</v>
      </c>
      <c r="L82" s="1">
        <f t="shared" si="21"/>
        <v>0</v>
      </c>
      <c r="M82" s="1">
        <f t="shared" si="21"/>
        <v>0</v>
      </c>
      <c r="N82" s="1">
        <f t="shared" si="21"/>
        <v>0</v>
      </c>
      <c r="O82" s="1">
        <f t="shared" si="21"/>
        <v>0</v>
      </c>
      <c r="P82" s="1">
        <f t="shared" si="21"/>
        <v>0</v>
      </c>
      <c r="Q82" s="1">
        <f t="shared" si="21"/>
        <v>0</v>
      </c>
    </row>
    <row r="83" spans="1:17" ht="22.5" x14ac:dyDescent="0.25">
      <c r="A83" s="44"/>
      <c r="B83" s="45"/>
      <c r="C83" s="60"/>
      <c r="D83" s="9" t="s">
        <v>17</v>
      </c>
      <c r="E83" s="1">
        <f t="shared" si="20"/>
        <v>0</v>
      </c>
      <c r="F83" s="1">
        <f t="shared" si="21"/>
        <v>0</v>
      </c>
      <c r="G83" s="1">
        <f t="shared" si="21"/>
        <v>0</v>
      </c>
      <c r="H83" s="13">
        <f t="shared" si="21"/>
        <v>0</v>
      </c>
      <c r="I83" s="1">
        <f t="shared" si="21"/>
        <v>0</v>
      </c>
      <c r="J83" s="13">
        <f t="shared" si="21"/>
        <v>0</v>
      </c>
      <c r="K83" s="1">
        <f t="shared" si="21"/>
        <v>0</v>
      </c>
      <c r="L83" s="1">
        <f t="shared" si="21"/>
        <v>0</v>
      </c>
      <c r="M83" s="1">
        <f t="shared" si="21"/>
        <v>0</v>
      </c>
      <c r="N83" s="1">
        <f t="shared" si="21"/>
        <v>0</v>
      </c>
      <c r="O83" s="1">
        <f t="shared" si="21"/>
        <v>0</v>
      </c>
      <c r="P83" s="1">
        <f t="shared" si="21"/>
        <v>0</v>
      </c>
      <c r="Q83" s="1">
        <f t="shared" si="21"/>
        <v>0</v>
      </c>
    </row>
    <row r="84" spans="1:17" s="21" customFormat="1" x14ac:dyDescent="0.25">
      <c r="A84" s="63" t="s">
        <v>46</v>
      </c>
      <c r="B84" s="63"/>
      <c r="C84" s="64"/>
      <c r="D84" s="14" t="s">
        <v>22</v>
      </c>
      <c r="E84" s="22">
        <f>SUM(F84:Q84)</f>
        <v>46893606.980000004</v>
      </c>
      <c r="F84" s="24">
        <f t="shared" ref="F84:Q84" si="22">F86+F87+F88+F85</f>
        <v>2565051.4300000002</v>
      </c>
      <c r="G84" s="24">
        <f t="shared" si="22"/>
        <v>4726526.4000000004</v>
      </c>
      <c r="H84" s="22">
        <f>H86+H87+H88+H85</f>
        <v>3851129.15</v>
      </c>
      <c r="I84" s="24">
        <f t="shared" si="22"/>
        <v>3570100</v>
      </c>
      <c r="J84" s="22">
        <f t="shared" si="22"/>
        <v>2180800</v>
      </c>
      <c r="K84" s="24">
        <f t="shared" si="22"/>
        <v>0</v>
      </c>
      <c r="L84" s="22">
        <f t="shared" si="22"/>
        <v>0</v>
      </c>
      <c r="M84" s="22">
        <f t="shared" si="22"/>
        <v>0</v>
      </c>
      <c r="N84" s="22">
        <f t="shared" si="22"/>
        <v>0</v>
      </c>
      <c r="O84" s="22">
        <f t="shared" si="22"/>
        <v>30000000</v>
      </c>
      <c r="P84" s="22">
        <f t="shared" si="22"/>
        <v>0</v>
      </c>
      <c r="Q84" s="22">
        <f t="shared" si="22"/>
        <v>0</v>
      </c>
    </row>
    <row r="85" spans="1:17" x14ac:dyDescent="0.25">
      <c r="A85" s="63"/>
      <c r="B85" s="63"/>
      <c r="C85" s="64"/>
      <c r="D85" s="14" t="s">
        <v>14</v>
      </c>
      <c r="E85" s="15">
        <v>0</v>
      </c>
      <c r="F85" s="23">
        <v>0</v>
      </c>
      <c r="G85" s="23">
        <v>0</v>
      </c>
      <c r="H85" s="15">
        <v>0</v>
      </c>
      <c r="I85" s="23">
        <v>0</v>
      </c>
      <c r="J85" s="15">
        <v>0</v>
      </c>
      <c r="K85" s="23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</row>
    <row r="86" spans="1:17" ht="22.5" x14ac:dyDescent="0.25">
      <c r="A86" s="63"/>
      <c r="B86" s="63"/>
      <c r="C86" s="64"/>
      <c r="D86" s="14" t="s">
        <v>15</v>
      </c>
      <c r="E86" s="15">
        <f>SUM(F86:Q86)</f>
        <v>2447900</v>
      </c>
      <c r="F86" s="23">
        <f t="shared" ref="F86:Q88" si="23">F18+F54+F70+F81</f>
        <v>344000</v>
      </c>
      <c r="G86" s="23">
        <f t="shared" si="23"/>
        <v>526400</v>
      </c>
      <c r="H86" s="15">
        <f t="shared" si="23"/>
        <v>524700</v>
      </c>
      <c r="I86" s="23">
        <f t="shared" si="23"/>
        <v>526400</v>
      </c>
      <c r="J86" s="15">
        <f t="shared" si="23"/>
        <v>526400</v>
      </c>
      <c r="K86" s="23">
        <f t="shared" si="23"/>
        <v>0</v>
      </c>
      <c r="L86" s="7">
        <f t="shared" si="23"/>
        <v>0</v>
      </c>
      <c r="M86" s="7">
        <f t="shared" si="23"/>
        <v>0</v>
      </c>
      <c r="N86" s="7">
        <f t="shared" si="23"/>
        <v>0</v>
      </c>
      <c r="O86" s="7">
        <f t="shared" si="23"/>
        <v>0</v>
      </c>
      <c r="P86" s="7">
        <f t="shared" si="23"/>
        <v>0</v>
      </c>
      <c r="Q86" s="7">
        <f t="shared" si="23"/>
        <v>0</v>
      </c>
    </row>
    <row r="87" spans="1:17" s="21" customFormat="1" x14ac:dyDescent="0.25">
      <c r="A87" s="63"/>
      <c r="B87" s="63"/>
      <c r="C87" s="64"/>
      <c r="D87" s="14" t="s">
        <v>16</v>
      </c>
      <c r="E87" s="15">
        <f>SUM(F87:Q87)</f>
        <v>14445706.98</v>
      </c>
      <c r="F87" s="23">
        <f t="shared" si="23"/>
        <v>2221051.4300000002</v>
      </c>
      <c r="G87" s="23">
        <f t="shared" si="23"/>
        <v>4200126.4000000004</v>
      </c>
      <c r="H87" s="15">
        <f t="shared" si="23"/>
        <v>3326429.15</v>
      </c>
      <c r="I87" s="23">
        <f>I19+I55+I71+I82</f>
        <v>3043700</v>
      </c>
      <c r="J87" s="15">
        <f t="shared" si="23"/>
        <v>1654400</v>
      </c>
      <c r="K87" s="23">
        <f t="shared" si="23"/>
        <v>0</v>
      </c>
      <c r="L87" s="15">
        <f t="shared" si="23"/>
        <v>0</v>
      </c>
      <c r="M87" s="15">
        <f t="shared" si="23"/>
        <v>0</v>
      </c>
      <c r="N87" s="15">
        <f t="shared" si="23"/>
        <v>0</v>
      </c>
      <c r="O87" s="15">
        <f t="shared" si="23"/>
        <v>0</v>
      </c>
      <c r="P87" s="15">
        <f t="shared" si="23"/>
        <v>0</v>
      </c>
      <c r="Q87" s="15">
        <f t="shared" si="23"/>
        <v>0</v>
      </c>
    </row>
    <row r="88" spans="1:17" ht="22.5" x14ac:dyDescent="0.25">
      <c r="A88" s="63"/>
      <c r="B88" s="63"/>
      <c r="C88" s="64"/>
      <c r="D88" s="14" t="s">
        <v>17</v>
      </c>
      <c r="E88" s="15">
        <f>SUM(F88:Q88)</f>
        <v>30000000</v>
      </c>
      <c r="F88" s="23">
        <f t="shared" si="23"/>
        <v>0</v>
      </c>
      <c r="G88" s="23">
        <f t="shared" si="23"/>
        <v>0</v>
      </c>
      <c r="H88" s="15">
        <f t="shared" si="23"/>
        <v>0</v>
      </c>
      <c r="I88" s="23">
        <f t="shared" si="23"/>
        <v>0</v>
      </c>
      <c r="J88" s="15">
        <f t="shared" si="23"/>
        <v>0</v>
      </c>
      <c r="K88" s="23">
        <f t="shared" si="23"/>
        <v>0</v>
      </c>
      <c r="L88" s="7">
        <f t="shared" si="23"/>
        <v>0</v>
      </c>
      <c r="M88" s="7">
        <f t="shared" si="23"/>
        <v>0</v>
      </c>
      <c r="N88" s="7">
        <f t="shared" si="23"/>
        <v>0</v>
      </c>
      <c r="O88" s="7">
        <f t="shared" si="23"/>
        <v>30000000</v>
      </c>
      <c r="P88" s="7">
        <f t="shared" si="23"/>
        <v>0</v>
      </c>
      <c r="Q88" s="7">
        <f t="shared" si="23"/>
        <v>0</v>
      </c>
    </row>
    <row r="89" spans="1:17" x14ac:dyDescent="0.25">
      <c r="A89" s="65" t="s">
        <v>47</v>
      </c>
      <c r="B89" s="66"/>
      <c r="C89" s="62"/>
      <c r="D89" s="9" t="s">
        <v>1</v>
      </c>
      <c r="E89" s="1">
        <f>SUM(E90:E93)</f>
        <v>30000000</v>
      </c>
      <c r="F89" s="1">
        <v>0</v>
      </c>
      <c r="G89" s="1">
        <v>0</v>
      </c>
      <c r="H89" s="13">
        <v>0</v>
      </c>
      <c r="I89" s="1">
        <v>0</v>
      </c>
      <c r="J89" s="13">
        <v>0</v>
      </c>
      <c r="K89" s="1">
        <v>0</v>
      </c>
      <c r="L89" s="1">
        <v>0</v>
      </c>
      <c r="M89" s="1">
        <v>0</v>
      </c>
      <c r="N89" s="1">
        <v>0</v>
      </c>
      <c r="O89" s="1">
        <f>SUM(O90:O93)</f>
        <v>30000000</v>
      </c>
      <c r="P89" s="1">
        <v>0</v>
      </c>
      <c r="Q89" s="1">
        <v>0</v>
      </c>
    </row>
    <row r="90" spans="1:17" x14ac:dyDescent="0.25">
      <c r="A90" s="67"/>
      <c r="B90" s="68"/>
      <c r="C90" s="62"/>
      <c r="D90" s="9" t="s">
        <v>14</v>
      </c>
      <c r="E90" s="1">
        <v>0</v>
      </c>
      <c r="F90" s="1">
        <v>0</v>
      </c>
      <c r="G90" s="1">
        <v>0</v>
      </c>
      <c r="H90" s="13">
        <v>0</v>
      </c>
      <c r="I90" s="1">
        <v>0</v>
      </c>
      <c r="J90" s="13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ht="22.5" x14ac:dyDescent="0.25">
      <c r="A91" s="67"/>
      <c r="B91" s="68"/>
      <c r="C91" s="62"/>
      <c r="D91" s="9" t="s">
        <v>15</v>
      </c>
      <c r="E91" s="1">
        <v>0</v>
      </c>
      <c r="F91" s="1">
        <v>0</v>
      </c>
      <c r="G91" s="1">
        <v>0</v>
      </c>
      <c r="H91" s="13">
        <v>0</v>
      </c>
      <c r="I91" s="1">
        <v>0</v>
      </c>
      <c r="J91" s="13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x14ac:dyDescent="0.25">
      <c r="A92" s="67"/>
      <c r="B92" s="68"/>
      <c r="C92" s="62"/>
      <c r="D92" s="9" t="s">
        <v>16</v>
      </c>
      <c r="E92" s="1">
        <v>0</v>
      </c>
      <c r="F92" s="1">
        <v>0</v>
      </c>
      <c r="G92" s="1">
        <v>0</v>
      </c>
      <c r="H92" s="13">
        <v>0</v>
      </c>
      <c r="I92" s="1">
        <v>0</v>
      </c>
      <c r="J92" s="13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22.5" x14ac:dyDescent="0.25">
      <c r="A93" s="69"/>
      <c r="B93" s="70"/>
      <c r="C93" s="62"/>
      <c r="D93" s="9" t="s">
        <v>17</v>
      </c>
      <c r="E93" s="1">
        <f>E88</f>
        <v>30000000</v>
      </c>
      <c r="F93" s="1">
        <f t="shared" ref="F93:Q93" si="24">F88</f>
        <v>0</v>
      </c>
      <c r="G93" s="1">
        <f t="shared" si="24"/>
        <v>0</v>
      </c>
      <c r="H93" s="13">
        <f t="shared" si="24"/>
        <v>0</v>
      </c>
      <c r="I93" s="1">
        <f t="shared" si="24"/>
        <v>0</v>
      </c>
      <c r="J93" s="13">
        <f t="shared" si="24"/>
        <v>0</v>
      </c>
      <c r="K93" s="1">
        <f t="shared" si="24"/>
        <v>0</v>
      </c>
      <c r="L93" s="1">
        <f t="shared" si="24"/>
        <v>0</v>
      </c>
      <c r="M93" s="1">
        <f t="shared" si="24"/>
        <v>0</v>
      </c>
      <c r="N93" s="1">
        <f t="shared" si="24"/>
        <v>0</v>
      </c>
      <c r="O93" s="1">
        <f t="shared" si="24"/>
        <v>30000000</v>
      </c>
      <c r="P93" s="1">
        <f t="shared" si="24"/>
        <v>0</v>
      </c>
      <c r="Q93" s="1">
        <f t="shared" si="24"/>
        <v>0</v>
      </c>
    </row>
    <row r="94" spans="1:17" x14ac:dyDescent="0.25">
      <c r="A94" s="65" t="s">
        <v>49</v>
      </c>
      <c r="B94" s="66"/>
      <c r="C94" s="62"/>
      <c r="D94" s="10" t="s">
        <v>1</v>
      </c>
      <c r="E94" s="11">
        <f>SUM(E96:E98)</f>
        <v>16893606.98</v>
      </c>
      <c r="F94" s="11">
        <f t="shared" ref="F94:Q98" si="25">F84</f>
        <v>2565051.4300000002</v>
      </c>
      <c r="G94" s="11">
        <f t="shared" si="25"/>
        <v>4726526.4000000004</v>
      </c>
      <c r="H94" s="16">
        <f t="shared" si="25"/>
        <v>3851129.15</v>
      </c>
      <c r="I94" s="11">
        <f t="shared" si="25"/>
        <v>3570100</v>
      </c>
      <c r="J94" s="16">
        <f t="shared" si="25"/>
        <v>2180800</v>
      </c>
      <c r="K94" s="11">
        <f t="shared" si="25"/>
        <v>0</v>
      </c>
      <c r="L94" s="11">
        <f t="shared" si="25"/>
        <v>0</v>
      </c>
      <c r="M94" s="11">
        <f t="shared" si="25"/>
        <v>0</v>
      </c>
      <c r="N94" s="11">
        <f t="shared" si="25"/>
        <v>0</v>
      </c>
      <c r="O94" s="11">
        <v>0</v>
      </c>
      <c r="P94" s="11">
        <f t="shared" si="25"/>
        <v>0</v>
      </c>
      <c r="Q94" s="11">
        <f t="shared" si="25"/>
        <v>0</v>
      </c>
    </row>
    <row r="95" spans="1:17" x14ac:dyDescent="0.25">
      <c r="A95" s="67"/>
      <c r="B95" s="68"/>
      <c r="C95" s="62"/>
      <c r="D95" s="9" t="s">
        <v>14</v>
      </c>
      <c r="E95" s="11">
        <f>E85</f>
        <v>0</v>
      </c>
      <c r="F95" s="11">
        <f t="shared" si="25"/>
        <v>0</v>
      </c>
      <c r="G95" s="11">
        <f t="shared" si="25"/>
        <v>0</v>
      </c>
      <c r="H95" s="16">
        <f t="shared" si="25"/>
        <v>0</v>
      </c>
      <c r="I95" s="11">
        <f t="shared" si="25"/>
        <v>0</v>
      </c>
      <c r="J95" s="16">
        <f t="shared" si="25"/>
        <v>0</v>
      </c>
      <c r="K95" s="11">
        <f t="shared" si="25"/>
        <v>0</v>
      </c>
      <c r="L95" s="11">
        <f t="shared" si="25"/>
        <v>0</v>
      </c>
      <c r="M95" s="11">
        <f t="shared" si="25"/>
        <v>0</v>
      </c>
      <c r="N95" s="11">
        <f t="shared" si="25"/>
        <v>0</v>
      </c>
      <c r="O95" s="11">
        <f t="shared" si="25"/>
        <v>0</v>
      </c>
      <c r="P95" s="11">
        <f t="shared" si="25"/>
        <v>0</v>
      </c>
      <c r="Q95" s="11">
        <f t="shared" si="25"/>
        <v>0</v>
      </c>
    </row>
    <row r="96" spans="1:17" ht="22.5" x14ac:dyDescent="0.25">
      <c r="A96" s="67"/>
      <c r="B96" s="68"/>
      <c r="C96" s="62"/>
      <c r="D96" s="9" t="s">
        <v>15</v>
      </c>
      <c r="E96" s="11">
        <f>E86</f>
        <v>2447900</v>
      </c>
      <c r="F96" s="11">
        <f t="shared" si="25"/>
        <v>344000</v>
      </c>
      <c r="G96" s="11">
        <f t="shared" si="25"/>
        <v>526400</v>
      </c>
      <c r="H96" s="16">
        <f t="shared" si="25"/>
        <v>524700</v>
      </c>
      <c r="I96" s="11">
        <f t="shared" si="25"/>
        <v>526400</v>
      </c>
      <c r="J96" s="16">
        <f t="shared" si="25"/>
        <v>526400</v>
      </c>
      <c r="K96" s="11">
        <f t="shared" si="25"/>
        <v>0</v>
      </c>
      <c r="L96" s="11">
        <f t="shared" si="25"/>
        <v>0</v>
      </c>
      <c r="M96" s="11">
        <f t="shared" si="25"/>
        <v>0</v>
      </c>
      <c r="N96" s="11">
        <f t="shared" si="25"/>
        <v>0</v>
      </c>
      <c r="O96" s="11">
        <f t="shared" si="25"/>
        <v>0</v>
      </c>
      <c r="P96" s="11">
        <f t="shared" si="25"/>
        <v>0</v>
      </c>
      <c r="Q96" s="11">
        <f t="shared" si="25"/>
        <v>0</v>
      </c>
    </row>
    <row r="97" spans="1:17" x14ac:dyDescent="0.25">
      <c r="A97" s="67"/>
      <c r="B97" s="68"/>
      <c r="C97" s="62"/>
      <c r="D97" s="9" t="s">
        <v>16</v>
      </c>
      <c r="E97" s="11">
        <f>E87</f>
        <v>14445706.98</v>
      </c>
      <c r="F97" s="11">
        <f t="shared" si="25"/>
        <v>2221051.4300000002</v>
      </c>
      <c r="G97" s="11">
        <f t="shared" si="25"/>
        <v>4200126.4000000004</v>
      </c>
      <c r="H97" s="16">
        <f t="shared" si="25"/>
        <v>3326429.15</v>
      </c>
      <c r="I97" s="11">
        <f t="shared" si="25"/>
        <v>3043700</v>
      </c>
      <c r="J97" s="16">
        <f t="shared" si="25"/>
        <v>1654400</v>
      </c>
      <c r="K97" s="11">
        <f t="shared" si="25"/>
        <v>0</v>
      </c>
      <c r="L97" s="11">
        <f t="shared" si="25"/>
        <v>0</v>
      </c>
      <c r="M97" s="11">
        <f t="shared" si="25"/>
        <v>0</v>
      </c>
      <c r="N97" s="11">
        <f t="shared" si="25"/>
        <v>0</v>
      </c>
      <c r="O97" s="11">
        <f t="shared" si="25"/>
        <v>0</v>
      </c>
      <c r="P97" s="11">
        <f t="shared" si="25"/>
        <v>0</v>
      </c>
      <c r="Q97" s="11">
        <f t="shared" si="25"/>
        <v>0</v>
      </c>
    </row>
    <row r="98" spans="1:17" ht="22.5" x14ac:dyDescent="0.25">
      <c r="A98" s="69"/>
      <c r="B98" s="70"/>
      <c r="C98" s="62"/>
      <c r="D98" s="9" t="s">
        <v>17</v>
      </c>
      <c r="E98" s="11">
        <v>0</v>
      </c>
      <c r="F98" s="11">
        <f t="shared" si="25"/>
        <v>0</v>
      </c>
      <c r="G98" s="11">
        <f t="shared" si="25"/>
        <v>0</v>
      </c>
      <c r="H98" s="16">
        <f t="shared" si="25"/>
        <v>0</v>
      </c>
      <c r="I98" s="11">
        <f t="shared" si="25"/>
        <v>0</v>
      </c>
      <c r="J98" s="16">
        <f t="shared" si="25"/>
        <v>0</v>
      </c>
      <c r="K98" s="11">
        <f t="shared" si="25"/>
        <v>0</v>
      </c>
      <c r="L98" s="11">
        <f t="shared" si="25"/>
        <v>0</v>
      </c>
      <c r="M98" s="11">
        <f t="shared" si="25"/>
        <v>0</v>
      </c>
      <c r="N98" s="11">
        <f t="shared" si="25"/>
        <v>0</v>
      </c>
      <c r="O98" s="11">
        <v>0</v>
      </c>
      <c r="P98" s="11">
        <f t="shared" si="25"/>
        <v>0</v>
      </c>
      <c r="Q98" s="11">
        <f t="shared" si="25"/>
        <v>0</v>
      </c>
    </row>
    <row r="99" spans="1:17" x14ac:dyDescent="0.25">
      <c r="A99" s="71" t="s">
        <v>18</v>
      </c>
      <c r="B99" s="72"/>
      <c r="C99" s="12"/>
      <c r="D99" s="12"/>
      <c r="E99" s="12"/>
      <c r="F99" s="12"/>
      <c r="G99" s="12"/>
      <c r="H99" s="17"/>
      <c r="I99" s="12"/>
      <c r="J99" s="17"/>
      <c r="K99" s="12"/>
      <c r="L99" s="12"/>
      <c r="M99" s="12"/>
      <c r="N99" s="12"/>
      <c r="O99" s="12"/>
      <c r="P99" s="12"/>
      <c r="Q99" s="12"/>
    </row>
    <row r="100" spans="1:17" x14ac:dyDescent="0.25">
      <c r="A100" s="61" t="s">
        <v>57</v>
      </c>
      <c r="B100" s="61"/>
      <c r="C100" s="62"/>
      <c r="D100" s="9" t="s">
        <v>1</v>
      </c>
      <c r="E100" s="1">
        <f>SUM(E101:E104)</f>
        <v>36514717.82</v>
      </c>
      <c r="F100" s="1">
        <f>F102+F103</f>
        <v>972523.15000000014</v>
      </c>
      <c r="G100" s="1">
        <f>G102+G103</f>
        <v>2164921.4000000004</v>
      </c>
      <c r="H100" s="13">
        <f>SUM(H101:H104)</f>
        <v>1514369.4499999997</v>
      </c>
      <c r="I100" s="1">
        <f t="shared" ref="I100:K100" si="26">SUM(I101:I104)</f>
        <v>1233340.2999999998</v>
      </c>
      <c r="J100" s="13">
        <f t="shared" si="26"/>
        <v>629563.52</v>
      </c>
      <c r="K100" s="1">
        <f t="shared" si="26"/>
        <v>0</v>
      </c>
      <c r="L100" s="1">
        <v>0</v>
      </c>
      <c r="M100" s="1">
        <v>0</v>
      </c>
      <c r="N100" s="1">
        <v>0</v>
      </c>
      <c r="O100" s="1">
        <f>O101+O102+O103+O104</f>
        <v>30000000</v>
      </c>
      <c r="P100" s="1">
        <v>0</v>
      </c>
      <c r="Q100" s="1">
        <v>0</v>
      </c>
    </row>
    <row r="101" spans="1:17" x14ac:dyDescent="0.25">
      <c r="A101" s="61"/>
      <c r="B101" s="61"/>
      <c r="C101" s="62"/>
      <c r="D101" s="9" t="s">
        <v>14</v>
      </c>
      <c r="E101" s="1">
        <v>0</v>
      </c>
      <c r="F101" s="1">
        <v>0</v>
      </c>
      <c r="G101" s="1">
        <v>0</v>
      </c>
      <c r="H101" s="13">
        <v>0</v>
      </c>
      <c r="I101" s="1">
        <v>0</v>
      </c>
      <c r="J101" s="13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ht="22.5" x14ac:dyDescent="0.25">
      <c r="A102" s="61"/>
      <c r="B102" s="61"/>
      <c r="C102" s="62"/>
      <c r="D102" s="9" t="s">
        <v>15</v>
      </c>
      <c r="E102" s="1">
        <f>SUM(F102:O102)</f>
        <v>2447900</v>
      </c>
      <c r="F102" s="1">
        <f>F86</f>
        <v>344000</v>
      </c>
      <c r="G102" s="1">
        <f>G86</f>
        <v>526400</v>
      </c>
      <c r="H102" s="13">
        <f>H86</f>
        <v>524700</v>
      </c>
      <c r="I102" s="1">
        <f t="shared" ref="I102" si="27">I96</f>
        <v>526400</v>
      </c>
      <c r="J102" s="13">
        <f>J81+J34</f>
        <v>526400</v>
      </c>
      <c r="K102" s="1">
        <f>K81+K34</f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x14ac:dyDescent="0.25">
      <c r="A103" s="61"/>
      <c r="B103" s="61"/>
      <c r="C103" s="62"/>
      <c r="D103" s="9" t="s">
        <v>16</v>
      </c>
      <c r="E103" s="1">
        <f>SUM(F103:O103)</f>
        <v>4066817.8200000003</v>
      </c>
      <c r="F103" s="1">
        <f>F87-F128</f>
        <v>628523.15000000014</v>
      </c>
      <c r="G103" s="1">
        <f>G87-G128</f>
        <v>1638521.4000000004</v>
      </c>
      <c r="H103" s="13">
        <f>H87-H128</f>
        <v>989669.44999999972</v>
      </c>
      <c r="I103" s="1">
        <f>I87-I128</f>
        <v>706940.29999999981</v>
      </c>
      <c r="J103" s="13">
        <f>J87-J128</f>
        <v>103163.52000000002</v>
      </c>
      <c r="K103" s="1">
        <f>K25</f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ht="22.5" x14ac:dyDescent="0.25">
      <c r="A104" s="61"/>
      <c r="B104" s="61"/>
      <c r="C104" s="62"/>
      <c r="D104" s="9" t="s">
        <v>17</v>
      </c>
      <c r="E104" s="1">
        <v>30000000</v>
      </c>
      <c r="F104" s="1">
        <v>0</v>
      </c>
      <c r="G104" s="1">
        <v>0</v>
      </c>
      <c r="H104" s="13">
        <v>0</v>
      </c>
      <c r="I104" s="1">
        <v>0</v>
      </c>
      <c r="J104" s="13">
        <v>0</v>
      </c>
      <c r="K104" s="1">
        <v>0</v>
      </c>
      <c r="L104" s="1">
        <v>0</v>
      </c>
      <c r="M104" s="1">
        <v>0</v>
      </c>
      <c r="N104" s="1">
        <v>0</v>
      </c>
      <c r="O104" s="1">
        <v>30000000</v>
      </c>
      <c r="P104" s="1">
        <v>0</v>
      </c>
      <c r="Q104" s="1">
        <v>0</v>
      </c>
    </row>
    <row r="105" spans="1:17" x14ac:dyDescent="0.25">
      <c r="A105" s="61" t="s">
        <v>58</v>
      </c>
      <c r="B105" s="61"/>
      <c r="C105" s="73"/>
      <c r="D105" s="9" t="s">
        <v>1</v>
      </c>
      <c r="E105" s="1">
        <v>0</v>
      </c>
      <c r="F105" s="1">
        <v>0</v>
      </c>
      <c r="G105" s="1">
        <v>0</v>
      </c>
      <c r="H105" s="13">
        <v>0</v>
      </c>
      <c r="I105" s="1">
        <v>0</v>
      </c>
      <c r="J105" s="13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</row>
    <row r="106" spans="1:17" x14ac:dyDescent="0.25">
      <c r="A106" s="61"/>
      <c r="B106" s="61"/>
      <c r="C106" s="74"/>
      <c r="D106" s="9" t="s">
        <v>14</v>
      </c>
      <c r="E106" s="1">
        <v>0</v>
      </c>
      <c r="F106" s="1">
        <v>0</v>
      </c>
      <c r="G106" s="1">
        <v>0</v>
      </c>
      <c r="H106" s="13">
        <v>0</v>
      </c>
      <c r="I106" s="1">
        <v>0</v>
      </c>
      <c r="J106" s="13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ht="22.5" x14ac:dyDescent="0.25">
      <c r="A107" s="61"/>
      <c r="B107" s="61"/>
      <c r="C107" s="74"/>
      <c r="D107" s="9" t="s">
        <v>15</v>
      </c>
      <c r="E107" s="1">
        <v>0</v>
      </c>
      <c r="F107" s="1">
        <v>0</v>
      </c>
      <c r="G107" s="1">
        <v>0</v>
      </c>
      <c r="H107" s="13">
        <v>0</v>
      </c>
      <c r="I107" s="1">
        <v>0</v>
      </c>
      <c r="J107" s="13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</row>
    <row r="108" spans="1:17" x14ac:dyDescent="0.25">
      <c r="A108" s="61"/>
      <c r="B108" s="61"/>
      <c r="C108" s="74"/>
      <c r="D108" s="9" t="s">
        <v>16</v>
      </c>
      <c r="E108" s="1">
        <v>0</v>
      </c>
      <c r="F108" s="1">
        <v>0</v>
      </c>
      <c r="G108" s="1">
        <v>0</v>
      </c>
      <c r="H108" s="13">
        <v>0</v>
      </c>
      <c r="I108" s="1">
        <v>0</v>
      </c>
      <c r="J108" s="13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</row>
    <row r="109" spans="1:17" ht="22.5" x14ac:dyDescent="0.25">
      <c r="A109" s="61"/>
      <c r="B109" s="61"/>
      <c r="C109" s="75"/>
      <c r="D109" s="9" t="s">
        <v>17</v>
      </c>
      <c r="E109" s="1">
        <v>0</v>
      </c>
      <c r="F109" s="1">
        <v>0</v>
      </c>
      <c r="G109" s="1">
        <v>0</v>
      </c>
      <c r="H109" s="13">
        <v>0</v>
      </c>
      <c r="I109" s="1">
        <v>0</v>
      </c>
      <c r="J109" s="13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x14ac:dyDescent="0.25">
      <c r="A110" s="61" t="s">
        <v>59</v>
      </c>
      <c r="B110" s="61"/>
      <c r="C110" s="62"/>
      <c r="D110" s="9" t="s">
        <v>1</v>
      </c>
      <c r="E110" s="1">
        <v>0</v>
      </c>
      <c r="F110" s="1">
        <v>0</v>
      </c>
      <c r="G110" s="1">
        <v>0</v>
      </c>
      <c r="H110" s="13">
        <v>0</v>
      </c>
      <c r="I110" s="1">
        <v>0</v>
      </c>
      <c r="J110" s="13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5">
      <c r="A111" s="61"/>
      <c r="B111" s="61"/>
      <c r="C111" s="62"/>
      <c r="D111" s="9" t="s">
        <v>14</v>
      </c>
      <c r="E111" s="1">
        <v>0</v>
      </c>
      <c r="F111" s="1">
        <v>0</v>
      </c>
      <c r="G111" s="1">
        <v>0</v>
      </c>
      <c r="H111" s="13">
        <v>0</v>
      </c>
      <c r="I111" s="1">
        <v>0</v>
      </c>
      <c r="J111" s="13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ht="22.5" x14ac:dyDescent="0.25">
      <c r="A112" s="61"/>
      <c r="B112" s="61"/>
      <c r="C112" s="62"/>
      <c r="D112" s="9" t="s">
        <v>15</v>
      </c>
      <c r="E112" s="1">
        <v>0</v>
      </c>
      <c r="F112" s="1">
        <v>0</v>
      </c>
      <c r="G112" s="1">
        <v>0</v>
      </c>
      <c r="H112" s="13">
        <v>0</v>
      </c>
      <c r="I112" s="1">
        <v>0</v>
      </c>
      <c r="J112" s="13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x14ac:dyDescent="0.25">
      <c r="A113" s="61"/>
      <c r="B113" s="61"/>
      <c r="C113" s="62"/>
      <c r="D113" s="9" t="s">
        <v>16</v>
      </c>
      <c r="E113" s="1">
        <v>0</v>
      </c>
      <c r="F113" s="1">
        <v>0</v>
      </c>
      <c r="G113" s="1">
        <v>0</v>
      </c>
      <c r="H113" s="13">
        <v>0</v>
      </c>
      <c r="I113" s="1">
        <v>0</v>
      </c>
      <c r="J113" s="13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</row>
    <row r="114" spans="1:17" ht="22.5" x14ac:dyDescent="0.25">
      <c r="A114" s="61"/>
      <c r="B114" s="61"/>
      <c r="C114" s="62"/>
      <c r="D114" s="9" t="s">
        <v>17</v>
      </c>
      <c r="E114" s="1">
        <v>0</v>
      </c>
      <c r="F114" s="1">
        <v>0</v>
      </c>
      <c r="G114" s="1">
        <v>0</v>
      </c>
      <c r="H114" s="13">
        <v>0</v>
      </c>
      <c r="I114" s="1">
        <v>0</v>
      </c>
      <c r="J114" s="13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x14ac:dyDescent="0.25">
      <c r="A115" s="61" t="s">
        <v>61</v>
      </c>
      <c r="B115" s="61"/>
      <c r="C115" s="62"/>
      <c r="D115" s="9" t="s">
        <v>1</v>
      </c>
      <c r="E115" s="1">
        <v>0</v>
      </c>
      <c r="F115" s="1">
        <v>0</v>
      </c>
      <c r="G115" s="1">
        <v>0</v>
      </c>
      <c r="H115" s="13">
        <v>0</v>
      </c>
      <c r="I115" s="1">
        <v>0</v>
      </c>
      <c r="J115" s="13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</row>
    <row r="116" spans="1:17" x14ac:dyDescent="0.25">
      <c r="A116" s="61"/>
      <c r="B116" s="61"/>
      <c r="C116" s="62"/>
      <c r="D116" s="9" t="s">
        <v>14</v>
      </c>
      <c r="E116" s="1">
        <v>0</v>
      </c>
      <c r="F116" s="1">
        <v>0</v>
      </c>
      <c r="G116" s="1">
        <v>0</v>
      </c>
      <c r="H116" s="13">
        <v>0</v>
      </c>
      <c r="I116" s="1">
        <v>0</v>
      </c>
      <c r="J116" s="13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</row>
    <row r="117" spans="1:17" ht="22.5" x14ac:dyDescent="0.25">
      <c r="A117" s="61"/>
      <c r="B117" s="61"/>
      <c r="C117" s="62"/>
      <c r="D117" s="9" t="s">
        <v>15</v>
      </c>
      <c r="E117" s="1">
        <v>0</v>
      </c>
      <c r="F117" s="1">
        <v>0</v>
      </c>
      <c r="G117" s="1">
        <v>0</v>
      </c>
      <c r="H117" s="13">
        <v>0</v>
      </c>
      <c r="I117" s="1">
        <v>0</v>
      </c>
      <c r="J117" s="13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x14ac:dyDescent="0.25">
      <c r="A118" s="61"/>
      <c r="B118" s="61"/>
      <c r="C118" s="62"/>
      <c r="D118" s="9" t="s">
        <v>16</v>
      </c>
      <c r="E118" s="1">
        <v>0</v>
      </c>
      <c r="F118" s="1">
        <v>0</v>
      </c>
      <c r="G118" s="1">
        <v>0</v>
      </c>
      <c r="H118" s="13">
        <v>0</v>
      </c>
      <c r="I118" s="1">
        <v>0</v>
      </c>
      <c r="J118" s="13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</row>
    <row r="119" spans="1:17" ht="22.5" x14ac:dyDescent="0.25">
      <c r="A119" s="61"/>
      <c r="B119" s="61"/>
      <c r="C119" s="62"/>
      <c r="D119" s="9" t="s">
        <v>17</v>
      </c>
      <c r="E119" s="1">
        <v>0</v>
      </c>
      <c r="F119" s="1">
        <v>0</v>
      </c>
      <c r="G119" s="1">
        <v>0</v>
      </c>
      <c r="H119" s="13">
        <v>0</v>
      </c>
      <c r="I119" s="1">
        <v>0</v>
      </c>
      <c r="J119" s="13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</row>
    <row r="120" spans="1:17" x14ac:dyDescent="0.25">
      <c r="A120" s="61" t="s">
        <v>60</v>
      </c>
      <c r="B120" s="61"/>
      <c r="C120" s="62"/>
      <c r="D120" s="9" t="s">
        <v>1</v>
      </c>
      <c r="E120" s="1">
        <v>0</v>
      </c>
      <c r="F120" s="1">
        <v>0</v>
      </c>
      <c r="G120" s="1">
        <v>0</v>
      </c>
      <c r="H120" s="13">
        <v>0</v>
      </c>
      <c r="I120" s="1">
        <v>0</v>
      </c>
      <c r="J120" s="13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x14ac:dyDescent="0.25">
      <c r="A121" s="61"/>
      <c r="B121" s="61"/>
      <c r="C121" s="62"/>
      <c r="D121" s="9" t="s">
        <v>14</v>
      </c>
      <c r="E121" s="1">
        <v>0</v>
      </c>
      <c r="F121" s="1">
        <v>0</v>
      </c>
      <c r="G121" s="1">
        <v>0</v>
      </c>
      <c r="H121" s="13">
        <v>0</v>
      </c>
      <c r="I121" s="1">
        <v>0</v>
      </c>
      <c r="J121" s="13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</row>
    <row r="122" spans="1:17" ht="22.5" x14ac:dyDescent="0.25">
      <c r="A122" s="61"/>
      <c r="B122" s="61"/>
      <c r="C122" s="62"/>
      <c r="D122" s="9" t="s">
        <v>15</v>
      </c>
      <c r="E122" s="1">
        <v>0</v>
      </c>
      <c r="F122" s="1">
        <v>0</v>
      </c>
      <c r="G122" s="1">
        <v>0</v>
      </c>
      <c r="H122" s="13">
        <v>0</v>
      </c>
      <c r="I122" s="1">
        <v>0</v>
      </c>
      <c r="J122" s="13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x14ac:dyDescent="0.25">
      <c r="A123" s="61"/>
      <c r="B123" s="61"/>
      <c r="C123" s="62"/>
      <c r="D123" s="9" t="s">
        <v>16</v>
      </c>
      <c r="E123" s="1">
        <v>0</v>
      </c>
      <c r="F123" s="1">
        <v>0</v>
      </c>
      <c r="G123" s="1">
        <v>0</v>
      </c>
      <c r="H123" s="13">
        <v>0</v>
      </c>
      <c r="I123" s="1">
        <v>0</v>
      </c>
      <c r="J123" s="13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</row>
    <row r="124" spans="1:17" ht="22.5" x14ac:dyDescent="0.25">
      <c r="A124" s="61"/>
      <c r="B124" s="61"/>
      <c r="C124" s="62"/>
      <c r="D124" s="9" t="s">
        <v>17</v>
      </c>
      <c r="E124" s="1">
        <v>0</v>
      </c>
      <c r="F124" s="1">
        <v>0</v>
      </c>
      <c r="G124" s="1">
        <v>0</v>
      </c>
      <c r="H124" s="13">
        <v>0</v>
      </c>
      <c r="I124" s="1">
        <v>0</v>
      </c>
      <c r="J124" s="13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x14ac:dyDescent="0.25">
      <c r="A125" s="61" t="s">
        <v>68</v>
      </c>
      <c r="B125" s="61"/>
      <c r="C125" s="73"/>
      <c r="D125" s="9" t="s">
        <v>1</v>
      </c>
      <c r="E125" s="1">
        <f>SUM(E126:E129)</f>
        <v>10378889.16</v>
      </c>
      <c r="F125" s="1">
        <f>SUM(F126:F129)</f>
        <v>1592528.28</v>
      </c>
      <c r="G125" s="1">
        <f>SUM(G126:G129)</f>
        <v>2561605</v>
      </c>
      <c r="H125" s="13">
        <f>SUM(H126:H129)</f>
        <v>2336759.7000000002</v>
      </c>
      <c r="I125" s="1">
        <f t="shared" ref="I125:J125" si="28">SUM(I126:I129)</f>
        <v>2336759.7000000002</v>
      </c>
      <c r="J125" s="13">
        <f t="shared" si="28"/>
        <v>1551236.48</v>
      </c>
      <c r="K125" s="1">
        <f t="shared" ref="K125" si="29">SUM(K126:K129)</f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x14ac:dyDescent="0.25">
      <c r="A126" s="61"/>
      <c r="B126" s="61"/>
      <c r="C126" s="74"/>
      <c r="D126" s="9" t="s">
        <v>14</v>
      </c>
      <c r="E126" s="1">
        <v>0</v>
      </c>
      <c r="F126" s="1">
        <v>0</v>
      </c>
      <c r="G126" s="1">
        <v>0</v>
      </c>
      <c r="H126" s="13">
        <v>0</v>
      </c>
      <c r="I126" s="1">
        <v>0</v>
      </c>
      <c r="J126" s="13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7" ht="22.5" x14ac:dyDescent="0.25">
      <c r="A127" s="61"/>
      <c r="B127" s="61"/>
      <c r="C127" s="74"/>
      <c r="D127" s="9" t="s">
        <v>15</v>
      </c>
      <c r="E127" s="1">
        <v>0</v>
      </c>
      <c r="F127" s="1">
        <v>0</v>
      </c>
      <c r="G127" s="1">
        <v>0</v>
      </c>
      <c r="H127" s="13">
        <v>0</v>
      </c>
      <c r="I127" s="1">
        <v>0</v>
      </c>
      <c r="J127" s="13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s="21" customFormat="1" x14ac:dyDescent="0.25">
      <c r="A128" s="61"/>
      <c r="B128" s="61"/>
      <c r="C128" s="74"/>
      <c r="D128" s="14" t="s">
        <v>16</v>
      </c>
      <c r="E128" s="13">
        <f>SUM(F128:J128)</f>
        <v>10378889.16</v>
      </c>
      <c r="F128" s="1">
        <v>1592528.28</v>
      </c>
      <c r="G128" s="1">
        <v>2561605</v>
      </c>
      <c r="H128" s="13">
        <v>2336759.7000000002</v>
      </c>
      <c r="I128" s="1">
        <v>2336759.7000000002</v>
      </c>
      <c r="J128" s="13">
        <f>J66+J61</f>
        <v>1551236.48</v>
      </c>
      <c r="K128" s="1">
        <f>K66+K61</f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</row>
    <row r="129" spans="1:17" ht="22.5" x14ac:dyDescent="0.25">
      <c r="A129" s="61"/>
      <c r="B129" s="61"/>
      <c r="C129" s="75"/>
      <c r="D129" s="9" t="s">
        <v>17</v>
      </c>
      <c r="E129" s="1">
        <v>0</v>
      </c>
      <c r="F129" s="1">
        <v>0</v>
      </c>
      <c r="G129" s="1">
        <v>0</v>
      </c>
      <c r="H129" s="13">
        <v>0</v>
      </c>
      <c r="I129" s="1">
        <v>0</v>
      </c>
      <c r="J129" s="13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</sheetData>
  <mergeCells count="69">
    <mergeCell ref="A125:B129"/>
    <mergeCell ref="C125:C129"/>
    <mergeCell ref="A120:B124"/>
    <mergeCell ref="C120:C124"/>
    <mergeCell ref="A105:B109"/>
    <mergeCell ref="C105:C109"/>
    <mergeCell ref="A110:B114"/>
    <mergeCell ref="C110:C114"/>
    <mergeCell ref="A115:B119"/>
    <mergeCell ref="C115:C119"/>
    <mergeCell ref="A100:B104"/>
    <mergeCell ref="C100:C104"/>
    <mergeCell ref="A74:A78"/>
    <mergeCell ref="B74:B78"/>
    <mergeCell ref="C74:C78"/>
    <mergeCell ref="A79:B83"/>
    <mergeCell ref="C79:C83"/>
    <mergeCell ref="A84:B88"/>
    <mergeCell ref="C84:C88"/>
    <mergeCell ref="A89:B93"/>
    <mergeCell ref="C89:C93"/>
    <mergeCell ref="A94:B98"/>
    <mergeCell ref="C94:C98"/>
    <mergeCell ref="A99:B99"/>
    <mergeCell ref="A73:Q73"/>
    <mergeCell ref="A52:B56"/>
    <mergeCell ref="C52:C56"/>
    <mergeCell ref="A57:Q57"/>
    <mergeCell ref="A58:A62"/>
    <mergeCell ref="B58:B62"/>
    <mergeCell ref="C58:C62"/>
    <mergeCell ref="A63:A67"/>
    <mergeCell ref="B63:B67"/>
    <mergeCell ref="C63:C67"/>
    <mergeCell ref="A68:B72"/>
    <mergeCell ref="C68:C72"/>
    <mergeCell ref="A42:A46"/>
    <mergeCell ref="B42:B46"/>
    <mergeCell ref="C42:C46"/>
    <mergeCell ref="A47:A51"/>
    <mergeCell ref="B47:B51"/>
    <mergeCell ref="C47:C51"/>
    <mergeCell ref="A32:A36"/>
    <mergeCell ref="B32:B36"/>
    <mergeCell ref="C32:C36"/>
    <mergeCell ref="A37:A41"/>
    <mergeCell ref="B37:B41"/>
    <mergeCell ref="C37:C41"/>
    <mergeCell ref="A21:Q21"/>
    <mergeCell ref="A27:A31"/>
    <mergeCell ref="B27:B31"/>
    <mergeCell ref="C27:C31"/>
    <mergeCell ref="C22:C26"/>
    <mergeCell ref="B22:B26"/>
    <mergeCell ref="A22:A26"/>
    <mergeCell ref="A10:Q10"/>
    <mergeCell ref="A11:A15"/>
    <mergeCell ref="B11:B15"/>
    <mergeCell ref="C11:C15"/>
    <mergeCell ref="A16:B20"/>
    <mergeCell ref="C16:C20"/>
    <mergeCell ref="J2:Q2"/>
    <mergeCell ref="P4:Q4"/>
    <mergeCell ref="A6:Q6"/>
    <mergeCell ref="A7:A8"/>
    <mergeCell ref="B7:B8"/>
    <mergeCell ref="C7:C8"/>
    <mergeCell ref="D7:D8"/>
    <mergeCell ref="E7:Q7"/>
  </mergeCells>
  <pageMargins left="0.70866141732283472" right="0.70866141732283472" top="0.74803149606299213" bottom="0.74803149606299213" header="0.31496062992125984" footer="0.31496062992125984"/>
  <pageSetup paperSize="9" scale="48" firstPageNumber="3" orientation="landscape" useFirstPageNumber="1" r:id="rId1"/>
  <headerFooter>
    <oddHeader>&amp;C&amp;P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 Основные мероприятия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2022-03-16T10:15:13Z</dcterms:modified>
</cp:coreProperties>
</file>