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 2" sheetId="1" r:id="rId1"/>
  </sheets>
  <definedNames>
    <definedName name="_xlnm.Print_Titles" localSheetId="0">'таб 2'!$8:$11</definedName>
    <definedName name="_xlnm.Print_Area" localSheetId="0">'таб 2'!$A$1:$Q$62</definedName>
  </definedNames>
  <calcPr calcId="144525"/>
</workbook>
</file>

<file path=xl/calcChain.xml><?xml version="1.0" encoding="utf-8"?>
<calcChain xmlns="http://schemas.openxmlformats.org/spreadsheetml/2006/main">
  <c r="J17" i="1" l="1"/>
  <c r="E57" i="1" l="1"/>
  <c r="E46" i="1"/>
  <c r="E44" i="1"/>
  <c r="E43" i="1"/>
  <c r="E51" i="1" l="1"/>
  <c r="E49" i="1"/>
  <c r="E48" i="1"/>
  <c r="H47" i="1"/>
  <c r="G47" i="1"/>
  <c r="F47" i="1"/>
  <c r="I32" i="1"/>
  <c r="N32" i="1" l="1"/>
  <c r="Q55" i="1" l="1"/>
  <c r="Q54" i="1"/>
  <c r="Q59" i="1"/>
  <c r="Q41" i="1"/>
  <c r="Q39" i="1"/>
  <c r="Q38" i="1"/>
  <c r="Q32" i="1"/>
  <c r="Q30" i="1"/>
  <c r="Q27" i="1" s="1"/>
  <c r="Q22" i="1"/>
  <c r="Q56" i="1"/>
  <c r="Q12" i="1"/>
  <c r="P55" i="1"/>
  <c r="P54" i="1"/>
  <c r="P41" i="1"/>
  <c r="P39" i="1"/>
  <c r="P38" i="1"/>
  <c r="P32" i="1"/>
  <c r="P30" i="1"/>
  <c r="P27" i="1" s="1"/>
  <c r="P22" i="1"/>
  <c r="P12" i="1"/>
  <c r="O55" i="1"/>
  <c r="O54" i="1"/>
  <c r="O62" i="1"/>
  <c r="O41" i="1"/>
  <c r="O39" i="1"/>
  <c r="O38" i="1"/>
  <c r="O32" i="1"/>
  <c r="O30" i="1"/>
  <c r="O27" i="1" s="1"/>
  <c r="O22" i="1"/>
  <c r="O56" i="1"/>
  <c r="O12" i="1"/>
  <c r="N55" i="1"/>
  <c r="N54" i="1"/>
  <c r="N59" i="1"/>
  <c r="N41" i="1"/>
  <c r="N39" i="1"/>
  <c r="N38" i="1"/>
  <c r="N30" i="1"/>
  <c r="N27" i="1" s="1"/>
  <c r="N22" i="1"/>
  <c r="N12" i="1"/>
  <c r="M55" i="1"/>
  <c r="M54" i="1"/>
  <c r="M41" i="1"/>
  <c r="M39" i="1"/>
  <c r="M38" i="1"/>
  <c r="M32" i="1"/>
  <c r="M30" i="1"/>
  <c r="M27" i="1" s="1"/>
  <c r="M22" i="1"/>
  <c r="M56" i="1"/>
  <c r="M12" i="1"/>
  <c r="F61" i="1"/>
  <c r="F56" i="1"/>
  <c r="F40" i="1"/>
  <c r="K20" i="1"/>
  <c r="K40" i="1" s="1"/>
  <c r="I20" i="1"/>
  <c r="I40" i="1" s="1"/>
  <c r="M53" i="1" l="1"/>
  <c r="O53" i="1"/>
  <c r="Q53" i="1"/>
  <c r="P59" i="1"/>
  <c r="M59" i="1"/>
  <c r="N62" i="1"/>
  <c r="M62" i="1"/>
  <c r="N60" i="1"/>
  <c r="P60" i="1"/>
  <c r="Q62" i="1"/>
  <c r="O59" i="1"/>
  <c r="P62" i="1"/>
  <c r="Q61" i="1"/>
  <c r="P61" i="1"/>
  <c r="P56" i="1"/>
  <c r="P53" i="1" s="1"/>
  <c r="O61" i="1"/>
  <c r="N61" i="1"/>
  <c r="N56" i="1"/>
  <c r="N53" i="1" s="1"/>
  <c r="M61" i="1"/>
  <c r="L32" i="1"/>
  <c r="K32" i="1"/>
  <c r="J32" i="1"/>
  <c r="H32" i="1"/>
  <c r="G32" i="1"/>
  <c r="H17" i="1"/>
  <c r="G20" i="1"/>
  <c r="G27" i="1"/>
  <c r="H56" i="1"/>
  <c r="G61" i="1"/>
  <c r="H61" i="1"/>
  <c r="I61" i="1"/>
  <c r="J61" i="1"/>
  <c r="F55" i="1"/>
  <c r="G55" i="1"/>
  <c r="H55" i="1"/>
  <c r="I55" i="1"/>
  <c r="J55" i="1"/>
  <c r="K55" i="1"/>
  <c r="L55" i="1"/>
  <c r="E55" i="1"/>
  <c r="F54" i="1"/>
  <c r="F53" i="1" s="1"/>
  <c r="G54" i="1"/>
  <c r="H54" i="1"/>
  <c r="I54" i="1"/>
  <c r="J54" i="1"/>
  <c r="K54" i="1"/>
  <c r="L54" i="1"/>
  <c r="E54" i="1"/>
  <c r="F41" i="1"/>
  <c r="G41" i="1"/>
  <c r="H41" i="1"/>
  <c r="I41" i="1"/>
  <c r="J41" i="1"/>
  <c r="K41" i="1"/>
  <c r="L41" i="1"/>
  <c r="E41" i="1"/>
  <c r="F39" i="1"/>
  <c r="G39" i="1"/>
  <c r="H39" i="1"/>
  <c r="I39" i="1"/>
  <c r="J39" i="1"/>
  <c r="K39" i="1"/>
  <c r="L39" i="1"/>
  <c r="E39" i="1"/>
  <c r="F38" i="1"/>
  <c r="G38" i="1"/>
  <c r="H38" i="1"/>
  <c r="I38" i="1"/>
  <c r="I37" i="1" s="1"/>
  <c r="J38" i="1"/>
  <c r="K38" i="1"/>
  <c r="L38" i="1"/>
  <c r="E38" i="1"/>
  <c r="F17" i="1"/>
  <c r="F12" i="1"/>
  <c r="H12" i="1"/>
  <c r="I12" i="1"/>
  <c r="J12" i="1"/>
  <c r="K12" i="1"/>
  <c r="L12" i="1"/>
  <c r="H27" i="1"/>
  <c r="L30" i="1"/>
  <c r="L27" i="1" s="1"/>
  <c r="K61" i="1"/>
  <c r="F27" i="1"/>
  <c r="K53" i="1" l="1"/>
  <c r="N58" i="1"/>
  <c r="O60" i="1"/>
  <c r="O58" i="1" s="1"/>
  <c r="Q60" i="1"/>
  <c r="Q58" i="1" s="1"/>
  <c r="P58" i="1"/>
  <c r="L17" i="1"/>
  <c r="L40" i="1"/>
  <c r="L56" i="1"/>
  <c r="L53" i="1" s="1"/>
  <c r="G56" i="1"/>
  <c r="E20" i="1"/>
  <c r="L61" i="1"/>
  <c r="E30" i="1"/>
  <c r="E27" i="1" s="1"/>
  <c r="K17" i="1"/>
  <c r="K56" i="1"/>
  <c r="I56" i="1"/>
  <c r="H40" i="1"/>
  <c r="G17" i="1"/>
  <c r="G40" i="1"/>
  <c r="F37" i="1"/>
  <c r="I17" i="1"/>
  <c r="E66" i="1"/>
  <c r="E67" i="1"/>
  <c r="E64" i="1"/>
  <c r="M60" i="1" l="1"/>
  <c r="M58" i="1" s="1"/>
  <c r="E61" i="1"/>
  <c r="E62" i="1"/>
  <c r="E59" i="1"/>
  <c r="E35" i="1"/>
  <c r="F32" i="1" l="1"/>
  <c r="G22" i="1"/>
  <c r="H22" i="1"/>
  <c r="I22" i="1"/>
  <c r="J22" i="1"/>
  <c r="K22" i="1"/>
  <c r="L22" i="1"/>
  <c r="E25" i="1"/>
  <c r="E22" i="1" s="1"/>
  <c r="F22" i="1"/>
  <c r="E15" i="1"/>
  <c r="E56" i="1" l="1"/>
  <c r="E53" i="1" s="1"/>
  <c r="E40" i="1"/>
  <c r="E17" i="1"/>
  <c r="E32" i="1"/>
  <c r="J62" i="1" l="1"/>
  <c r="F62" i="1"/>
  <c r="G37" i="1"/>
  <c r="H37" i="1"/>
  <c r="E12" i="1"/>
  <c r="E37" i="1" s="1"/>
  <c r="H59" i="1" l="1"/>
  <c r="L59" i="1"/>
  <c r="G59" i="1"/>
  <c r="K59" i="1"/>
  <c r="I59" i="1"/>
  <c r="I62" i="1"/>
  <c r="G62" i="1"/>
  <c r="K62" i="1"/>
  <c r="E60" i="1"/>
  <c r="E58" i="1" s="1"/>
  <c r="F59" i="1"/>
  <c r="J59" i="1"/>
  <c r="H62" i="1"/>
  <c r="L62" i="1"/>
  <c r="G65" i="1" l="1"/>
  <c r="G63" i="1" s="1"/>
  <c r="J60" i="1"/>
  <c r="J58" i="1" s="1"/>
  <c r="F60" i="1"/>
  <c r="F58" i="1" s="1"/>
  <c r="J65" i="1"/>
  <c r="J63" i="1" s="1"/>
  <c r="I60" i="1"/>
  <c r="I58" i="1" s="1"/>
  <c r="I65" i="1"/>
  <c r="I63" i="1" s="1"/>
  <c r="G60" i="1"/>
  <c r="G58" i="1" s="1"/>
  <c r="K65" i="1" l="1"/>
  <c r="K63" i="1" s="1"/>
  <c r="Q65" i="1"/>
  <c r="Q63" i="1" s="1"/>
  <c r="F65" i="1"/>
  <c r="H60" i="1"/>
  <c r="H65" i="1"/>
  <c r="H63" i="1" s="1"/>
  <c r="L60" i="1"/>
  <c r="L65" i="1"/>
  <c r="L63" i="1" s="1"/>
  <c r="K60" i="1"/>
  <c r="K58" i="1" l="1"/>
  <c r="H58" i="1"/>
  <c r="L58" i="1"/>
  <c r="E65" i="1"/>
  <c r="E63" i="1" s="1"/>
  <c r="F63" i="1"/>
</calcChain>
</file>

<file path=xl/sharedStrings.xml><?xml version="1.0" encoding="utf-8"?>
<sst xmlns="http://schemas.openxmlformats.org/spreadsheetml/2006/main" count="108" uniqueCount="55">
  <si>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</si>
  <si>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</si>
  <si>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</si>
  <si>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</si>
  <si>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</si>
  <si>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</si>
  <si>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</si>
  <si>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</si>
  <si>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</si>
  <si>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</si>
  <si>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Управление по кадрам и делопроизводству администрации города Покачи/
отдел по социальным вопросам и связям с общественностью администрации города Покачи</t>
  </si>
  <si>
    <t>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 (4)</t>
  </si>
  <si>
    <t>Развитие механизма предупреждения коррупции, выявление и разрешение конфликта интересов на муниципальной службе (2, 3)</t>
  </si>
  <si>
    <t xml:space="preserve">Ответственный исполнитель </t>
  </si>
  <si>
    <t>Управление по кадрам и делопроизводству администрации города Покачи</t>
  </si>
  <si>
    <t>Дума города Покачи, комитет по управлению муниципальным имуществом администрации города Покачи, структурные подразделения администрации города Покачи</t>
  </si>
  <si>
    <t xml:space="preserve">Соисполнитель 1 </t>
  </si>
  <si>
    <t>Соисполнитель 2</t>
  </si>
  <si>
    <t>Содействие развитию управленческой культуры и повышению престижа муниципальной службы в городе Покачи (5)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</si>
  <si>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</si>
  <si>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</si>
  <si>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</si>
  <si>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</si>
  <si>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</si>
  <si>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</si>
  <si>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</si>
  <si>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</si>
  <si>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</si>
  <si>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</si>
  <si>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</si>
  <si>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</si>
  <si>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</si>
  <si>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Номер структурного элемента (основного мероприятия)</t>
  </si>
  <si>
    <t>Структурные элементы (основные мероприятия) муниципаотной программы (их связь с целевыми показателями муниципальной программы)</t>
  </si>
  <si>
    <t>Отдел по социальным вопросам и связям с общественностью администрации города Покачи</t>
  </si>
  <si>
    <t>Управление по кадрам и делопроизводству администрации города Покачи/
Дума города Покачи, Контрольно-счетная палата города Покачи, комитет по управлению муниципальным имуществом администрации города Покачи, структурные подразделения администрации города Покачи</t>
  </si>
  <si>
    <t>Управление по кадрам и делопроизводству администрации города Покачи/ Дума города Покачи, Контрольно-счетная палата города Покачи, структурные подразделения администрации города Покачи (в том числе имеющие статус юридического лица)</t>
  </si>
  <si>
    <t>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 (1, 2)</t>
  </si>
  <si>
    <t>Организационно-правовое обеспечение муниципальной службы в органах местного самоуправления города Покачи (1)</t>
  </si>
  <si>
    <t xml:space="preserve">Приложение </t>
  </si>
  <si>
    <t xml:space="preserve">Постановлению администрации города Покачи </t>
  </si>
  <si>
    <t>Ответственный исполнитель/
соисполнитель</t>
  </si>
  <si>
    <t>Всего по муниципальной программе:</t>
  </si>
  <si>
    <t>Инвестиции в объекты муниципальной собственности</t>
  </si>
  <si>
    <t>Финансовоые затраты на реализацию   (рублей)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</si>
  <si>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</si>
  <si>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</si>
  <si>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</si>
  <si>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</si>
  <si>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</si>
  <si>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</si>
  <si>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</si>
  <si>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</si>
  <si>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</si>
  <si>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от 28.10.2022  № 1131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</si>
</sst>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5">
    <xf numFmtId="164" fontId="0" fillId="0" borderId="0" xfId="0"/>
    <xf numFmtId="164" fontId="1" fillId="0" borderId="0" xfId="0" applyFont="1"/>
    <xf numFmtId="164" fontId="2" fillId="0" borderId="0" xfId="0" applyFont="1"/>
    <xf numFmtId="164" fontId="1" fillId="0" borderId="0" xfId="0" applyFont="1" applyFill="1"/>
    <xf numFmtId="164" fontId="1" fillId="0" borderId="0" xfId="0" applyFont="1" applyFill="1" applyAlignment="1">
      <alignment wrapText="1"/>
    </xf>
    <xf numFmtId="164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2" fillId="0" borderId="1" xfId="0" applyFont="1" applyFill="1" applyBorder="1" applyAlignment="1">
      <alignment horizontal="left" vertical="center" wrapText="1"/>
    </xf>
    <xf numFmtId="164" fontId="2" fillId="0" borderId="6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164" fontId="4" fillId="0" borderId="0" xfId="0" applyFont="1" applyFill="1"/>
    <xf numFmtId="164" fontId="5" fillId="0" borderId="0" xfId="0" applyFont="1" applyFill="1"/>
    <xf numFmtId="164" fontId="1" fillId="0" borderId="0" xfId="0" applyFont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center" vertical="center" wrapText="1"/>
    </xf>
    <xf numFmtId="164" fontId="2" fillId="0" borderId="3" xfId="0" applyFont="1" applyFill="1" applyBorder="1" applyAlignment="1">
      <alignment horizontal="center" vertical="center" wrapText="1"/>
    </xf>
    <xf numFmtId="164" fontId="2" fillId="0" borderId="4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3" fillId="0" borderId="2" xfId="0" applyFont="1" applyFill="1" applyBorder="1" applyAlignment="1">
      <alignment horizontal="center" vertical="center" wrapText="1"/>
    </xf>
    <xf numFmtId="164" fontId="3" fillId="0" borderId="3" xfId="0" applyFont="1" applyFill="1" applyBorder="1" applyAlignment="1">
      <alignment horizontal="center" vertical="center" wrapText="1"/>
    </xf>
    <xf numFmtId="164" fontId="3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left" vertical="center" wrapText="1"/>
    </xf>
    <xf numFmtId="164" fontId="2" fillId="0" borderId="3" xfId="0" applyFont="1" applyFill="1" applyBorder="1" applyAlignment="1">
      <alignment horizontal="left" vertical="center" wrapText="1"/>
    </xf>
    <xf numFmtId="164" fontId="2" fillId="0" borderId="4" xfId="0" applyFont="1" applyFill="1" applyBorder="1" applyAlignment="1">
      <alignment horizontal="left" vertical="center" wrapText="1"/>
    </xf>
    <xf numFmtId="164" fontId="2" fillId="0" borderId="1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left" vertical="center" wrapText="1"/>
    </xf>
    <xf numFmtId="164" fontId="2" fillId="0" borderId="6" xfId="0" applyFont="1" applyFill="1" applyBorder="1" applyAlignment="1">
      <alignment horizontal="left" vertical="center" wrapText="1"/>
    </xf>
    <xf numFmtId="164" fontId="2" fillId="0" borderId="7" xfId="0" applyFont="1" applyFill="1" applyBorder="1" applyAlignment="1">
      <alignment horizontal="left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0" xfId="0" applyFont="1" applyAlignment="1">
      <alignment horizontal="right"/>
    </xf>
    <xf numFmtId="49" fontId="1" fillId="0" borderId="8" xfId="0" applyNumberFormat="1" applyFont="1" applyFill="1" applyBorder="1" applyAlignment="1">
      <alignment horizontal="center"/>
    </xf>
    <xf numFmtId="164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abSelected="1" zoomScale="93" zoomScaleNormal="93" workbookViewId="0">
      <selection activeCell="L3" sqref="L3:Q3"/>
    </sheetView>
  </sheetViews>
  <sheetFormatPr defaultRowHeight="15.75" x14ac:dyDescent="0.25"/>
  <cols>
    <col min="1" max="1" width="6.5703125" style="1" customWidth="1"/>
    <col min="2" max="2" width="30.42578125" style="1" customWidth="1"/>
    <col min="3" max="3" width="27.5703125" style="1" customWidth="1"/>
    <col min="4" max="4" width="20.140625" style="3" customWidth="1"/>
    <col min="5" max="5" width="12.140625" style="3" customWidth="1"/>
    <col min="6" max="6" width="12.42578125" style="3" customWidth="1"/>
    <col min="7" max="7" width="10.7109375" style="3" customWidth="1"/>
    <col min="8" max="8" width="11.7109375" style="3" customWidth="1"/>
    <col min="9" max="9" width="11.42578125" style="3" customWidth="1"/>
    <col min="10" max="10" width="10.5703125" style="3" customWidth="1"/>
    <col min="11" max="11" width="11.140625" style="3" customWidth="1"/>
    <col min="12" max="12" width="10.42578125" style="3" customWidth="1"/>
    <col min="13" max="14" width="10.5703125" style="3" customWidth="1"/>
    <col min="15" max="15" width="12.42578125" style="3" customWidth="1"/>
    <col min="16" max="16" width="10.7109375" style="3" customWidth="1"/>
    <col min="17" max="17" width="12" style="3" customWidth="1"/>
    <col min="18" max="18" width="12.7109375" style="1" customWidth="1"/>
    <col min="19" max="16384" width="9.140625" style="1"/>
  </cols>
  <sheetData>
    <row r="1" spans="1:21" x14ac:dyDescent="0.25">
      <c r="A1" s="52" t="s">
        <v>39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52" t="s">
        <v>40</v>
      </c>
      <c r="M2" s="52"/>
      <c r="N2" s="52"/>
      <c r="O2" s="52"/>
      <c r="P2" s="52"/>
      <c r="Q2" s="52"/>
    </row>
    <row r="3" spans="1:2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52" t="s">
        <v>54</v>
      </c>
      <c r="M3" s="52"/>
      <c r="N3" s="52"/>
      <c r="O3" s="52"/>
      <c r="P3" s="52"/>
      <c r="Q3" s="52"/>
    </row>
    <row r="4" spans="1:2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2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21" x14ac:dyDescent="0.25">
      <c r="E6" s="4"/>
      <c r="F6" s="4"/>
      <c r="G6" s="4"/>
      <c r="H6" s="4"/>
      <c r="I6" s="54"/>
      <c r="J6" s="54"/>
      <c r="K6" s="54"/>
      <c r="L6" s="54" t="s">
        <v>8</v>
      </c>
      <c r="M6" s="54"/>
      <c r="N6" s="54"/>
      <c r="O6" s="54"/>
      <c r="P6" s="54"/>
      <c r="Q6" s="54"/>
    </row>
    <row r="7" spans="1:21" x14ac:dyDescent="0.25">
      <c r="A7" s="53" t="s">
        <v>19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</row>
    <row r="8" spans="1:21" s="3" customFormat="1" ht="38.25" customHeight="1" x14ac:dyDescent="0.25">
      <c r="A8" s="24" t="s">
        <v>32</v>
      </c>
      <c r="B8" s="20" t="s">
        <v>33</v>
      </c>
      <c r="C8" s="20" t="s">
        <v>41</v>
      </c>
      <c r="D8" s="20" t="s">
        <v>0</v>
      </c>
      <c r="E8" s="23" t="s">
        <v>44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1:21" s="3" customFormat="1" x14ac:dyDescent="0.25">
      <c r="A9" s="25"/>
      <c r="B9" s="21"/>
      <c r="C9" s="21"/>
      <c r="D9" s="21"/>
      <c r="E9" s="23" t="s">
        <v>1</v>
      </c>
      <c r="F9" s="23" t="s">
        <v>2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</row>
    <row r="10" spans="1:21" s="3" customFormat="1" ht="39" customHeight="1" x14ac:dyDescent="0.25">
      <c r="A10" s="26"/>
      <c r="B10" s="22"/>
      <c r="C10" s="22"/>
      <c r="D10" s="22"/>
      <c r="E10" s="23"/>
      <c r="F10" s="12" t="s">
        <v>20</v>
      </c>
      <c r="G10" s="12" t="s">
        <v>21</v>
      </c>
      <c r="H10" s="12" t="s">
        <v>22</v>
      </c>
      <c r="I10" s="12" t="s">
        <v>23</v>
      </c>
      <c r="J10" s="12" t="s">
        <v>24</v>
      </c>
      <c r="K10" s="12" t="s">
        <v>25</v>
      </c>
      <c r="L10" s="12" t="s">
        <v>26</v>
      </c>
      <c r="M10" s="12" t="s">
        <v>27</v>
      </c>
      <c r="N10" s="12" t="s">
        <v>28</v>
      </c>
      <c r="O10" s="12" t="s">
        <v>29</v>
      </c>
      <c r="P10" s="12" t="s">
        <v>30</v>
      </c>
      <c r="Q10" s="12" t="s">
        <v>31</v>
      </c>
    </row>
    <row r="11" spans="1:21" s="14" customFormat="1" x14ac:dyDescent="0.25">
      <c r="A11" s="13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9" t="s">
        <v>45</v>
      </c>
      <c r="J11" s="19" t="s">
        <v>46</v>
      </c>
      <c r="K11" s="19" t="s">
        <v>47</v>
      </c>
      <c r="L11" s="19" t="s">
        <v>48</v>
      </c>
      <c r="M11" s="19" t="s">
        <v>49</v>
      </c>
      <c r="N11" s="19" t="s">
        <v>50</v>
      </c>
      <c r="O11" s="19" t="s">
        <v>51</v>
      </c>
      <c r="P11" s="19" t="s">
        <v>52</v>
      </c>
      <c r="Q11" s="19" t="s">
        <v>53</v>
      </c>
    </row>
    <row r="12" spans="1:21" s="3" customFormat="1" ht="30" customHeight="1" x14ac:dyDescent="0.25">
      <c r="A12" s="28">
        <v>1</v>
      </c>
      <c r="B12" s="31" t="s">
        <v>38</v>
      </c>
      <c r="C12" s="20" t="s">
        <v>35</v>
      </c>
      <c r="D12" s="8" t="s">
        <v>1</v>
      </c>
      <c r="E12" s="6">
        <f>E13+E14+E15+E16</f>
        <v>0</v>
      </c>
      <c r="F12" s="6">
        <f t="shared" ref="F12:L12" si="0">F13+F14+F15+F16</f>
        <v>0</v>
      </c>
      <c r="G12" s="6"/>
      <c r="H12" s="6">
        <f t="shared" si="0"/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ref="M12:Q12" si="1">M13+M14+M15+M16</f>
        <v>0</v>
      </c>
      <c r="N12" s="6">
        <f t="shared" si="1"/>
        <v>0</v>
      </c>
      <c r="O12" s="6">
        <f t="shared" si="1"/>
        <v>0</v>
      </c>
      <c r="P12" s="6">
        <f t="shared" si="1"/>
        <v>0</v>
      </c>
      <c r="Q12" s="6">
        <f t="shared" si="1"/>
        <v>0</v>
      </c>
    </row>
    <row r="13" spans="1:21" s="3" customFormat="1" ht="25.5" customHeight="1" x14ac:dyDescent="0.25">
      <c r="A13" s="29"/>
      <c r="B13" s="32"/>
      <c r="C13" s="21"/>
      <c r="D13" s="8" t="s">
        <v>4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</row>
    <row r="14" spans="1:21" s="3" customFormat="1" ht="31.5" customHeight="1" x14ac:dyDescent="0.25">
      <c r="A14" s="29"/>
      <c r="B14" s="32"/>
      <c r="C14" s="21"/>
      <c r="D14" s="8" t="s">
        <v>5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21" s="3" customFormat="1" ht="32.25" customHeight="1" x14ac:dyDescent="0.25">
      <c r="A15" s="29"/>
      <c r="B15" s="32"/>
      <c r="C15" s="21"/>
      <c r="D15" s="8" t="s">
        <v>6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21" s="3" customFormat="1" ht="33" customHeight="1" x14ac:dyDescent="0.25">
      <c r="A16" s="30"/>
      <c r="B16" s="33"/>
      <c r="C16" s="22"/>
      <c r="D16" s="8" t="s">
        <v>7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18" s="3" customFormat="1" ht="29.25" customHeight="1" x14ac:dyDescent="0.25">
      <c r="A17" s="28">
        <v>2</v>
      </c>
      <c r="B17" s="31" t="s">
        <v>37</v>
      </c>
      <c r="C17" s="20" t="s">
        <v>35</v>
      </c>
      <c r="D17" s="8" t="s">
        <v>1</v>
      </c>
      <c r="E17" s="6">
        <f>E18+E19+E20+E21</f>
        <v>6457795.1699999999</v>
      </c>
      <c r="F17" s="6">
        <f t="shared" ref="F17:L17" si="2">F18+F19+F20+F21</f>
        <v>229375</v>
      </c>
      <c r="G17" s="6">
        <f t="shared" si="2"/>
        <v>220764</v>
      </c>
      <c r="H17" s="6">
        <f>H18+H19+H20+H21</f>
        <v>651285</v>
      </c>
      <c r="I17" s="6">
        <f t="shared" si="2"/>
        <v>401836</v>
      </c>
      <c r="J17" s="6">
        <f t="shared" si="2"/>
        <v>670260</v>
      </c>
      <c r="K17" s="6">
        <f t="shared" si="2"/>
        <v>303936</v>
      </c>
      <c r="L17" s="6">
        <f t="shared" si="2"/>
        <v>577139.17000000004</v>
      </c>
      <c r="M17" s="6">
        <v>680640</v>
      </c>
      <c r="N17" s="6">
        <v>680640</v>
      </c>
      <c r="O17" s="6">
        <v>680640</v>
      </c>
      <c r="P17" s="6">
        <v>680640</v>
      </c>
      <c r="Q17" s="6">
        <v>680640</v>
      </c>
    </row>
    <row r="18" spans="1:18" s="3" customFormat="1" ht="21.75" customHeight="1" x14ac:dyDescent="0.25">
      <c r="A18" s="29"/>
      <c r="B18" s="32"/>
      <c r="C18" s="21"/>
      <c r="D18" s="8" t="s">
        <v>4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</row>
    <row r="19" spans="1:18" s="3" customFormat="1" ht="36" customHeight="1" x14ac:dyDescent="0.25">
      <c r="A19" s="29"/>
      <c r="B19" s="32"/>
      <c r="C19" s="21"/>
      <c r="D19" s="8" t="s">
        <v>5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8" s="3" customFormat="1" ht="42" customHeight="1" x14ac:dyDescent="0.25">
      <c r="A20" s="29"/>
      <c r="B20" s="32"/>
      <c r="C20" s="21"/>
      <c r="D20" s="8" t="s">
        <v>6</v>
      </c>
      <c r="E20" s="6">
        <f>SUM(F20:Q20)</f>
        <v>6457795.1699999999</v>
      </c>
      <c r="F20" s="6">
        <v>229375</v>
      </c>
      <c r="G20" s="6">
        <f>236664-15900</f>
        <v>220764</v>
      </c>
      <c r="H20" s="6">
        <v>651285</v>
      </c>
      <c r="I20" s="6">
        <f>3401920-2984184-15900</f>
        <v>401836</v>
      </c>
      <c r="J20" s="6">
        <v>670260</v>
      </c>
      <c r="K20" s="6">
        <f>3304020-2984184-15900</f>
        <v>303936</v>
      </c>
      <c r="L20" s="6">
        <v>577139.17000000004</v>
      </c>
      <c r="M20" s="6">
        <v>680640</v>
      </c>
      <c r="N20" s="6">
        <v>680640</v>
      </c>
      <c r="O20" s="6">
        <v>680640</v>
      </c>
      <c r="P20" s="6">
        <v>680640</v>
      </c>
      <c r="Q20" s="6">
        <v>680640</v>
      </c>
    </row>
    <row r="21" spans="1:18" s="3" customFormat="1" ht="39.75" customHeight="1" x14ac:dyDescent="0.25">
      <c r="A21" s="30"/>
      <c r="B21" s="33"/>
      <c r="C21" s="22"/>
      <c r="D21" s="8" t="s">
        <v>7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</row>
    <row r="22" spans="1:18" s="3" customFormat="1" ht="63.75" customHeight="1" x14ac:dyDescent="0.25">
      <c r="A22" s="27">
        <v>3</v>
      </c>
      <c r="B22" s="34" t="s">
        <v>12</v>
      </c>
      <c r="C22" s="23" t="s">
        <v>35</v>
      </c>
      <c r="D22" s="8" t="s">
        <v>1</v>
      </c>
      <c r="E22" s="6">
        <f>E23+E24+E25+E26</f>
        <v>0</v>
      </c>
      <c r="F22" s="6">
        <f t="shared" ref="F22:L22" si="3">F23+F24+F25+F26</f>
        <v>0</v>
      </c>
      <c r="G22" s="6">
        <f t="shared" si="3"/>
        <v>0</v>
      </c>
      <c r="H22" s="6">
        <f t="shared" si="3"/>
        <v>0</v>
      </c>
      <c r="I22" s="6">
        <f t="shared" si="3"/>
        <v>0</v>
      </c>
      <c r="J22" s="6">
        <f t="shared" si="3"/>
        <v>0</v>
      </c>
      <c r="K22" s="6">
        <f t="shared" si="3"/>
        <v>0</v>
      </c>
      <c r="L22" s="6">
        <f t="shared" si="3"/>
        <v>0</v>
      </c>
      <c r="M22" s="6">
        <f t="shared" ref="M22:Q22" si="4">M23+M24+M25+M26</f>
        <v>0</v>
      </c>
      <c r="N22" s="6">
        <f t="shared" si="4"/>
        <v>0</v>
      </c>
      <c r="O22" s="6">
        <f t="shared" si="4"/>
        <v>0</v>
      </c>
      <c r="P22" s="6">
        <f t="shared" si="4"/>
        <v>0</v>
      </c>
      <c r="Q22" s="6">
        <f t="shared" si="4"/>
        <v>0</v>
      </c>
    </row>
    <row r="23" spans="1:18" s="3" customFormat="1" ht="21.75" customHeight="1" x14ac:dyDescent="0.25">
      <c r="A23" s="27"/>
      <c r="B23" s="34"/>
      <c r="C23" s="23"/>
      <c r="D23" s="8" t="s">
        <v>4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</row>
    <row r="24" spans="1:18" s="3" customFormat="1" ht="31.5" customHeight="1" x14ac:dyDescent="0.25">
      <c r="A24" s="27"/>
      <c r="B24" s="34"/>
      <c r="C24" s="23"/>
      <c r="D24" s="8" t="s">
        <v>5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8" s="3" customFormat="1" ht="20.25" customHeight="1" x14ac:dyDescent="0.25">
      <c r="A25" s="27"/>
      <c r="B25" s="34"/>
      <c r="C25" s="23"/>
      <c r="D25" s="8" t="s">
        <v>6</v>
      </c>
      <c r="E25" s="6">
        <f>SUM(F25:Q25)</f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18" s="3" customFormat="1" ht="36.75" customHeight="1" x14ac:dyDescent="0.25">
      <c r="A26" s="27"/>
      <c r="B26" s="34"/>
      <c r="C26" s="23"/>
      <c r="D26" s="8" t="s">
        <v>7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</row>
    <row r="27" spans="1:18" s="3" customFormat="1" ht="25.5" customHeight="1" x14ac:dyDescent="0.25">
      <c r="A27" s="27">
        <v>4</v>
      </c>
      <c r="B27" s="34" t="s">
        <v>11</v>
      </c>
      <c r="C27" s="23" t="s">
        <v>10</v>
      </c>
      <c r="D27" s="8" t="s">
        <v>1</v>
      </c>
      <c r="E27" s="6">
        <f>E28+E29+E30+E31</f>
        <v>31313834.880000003</v>
      </c>
      <c r="F27" s="6">
        <f t="shared" ref="F27" si="5">F28+F29+F30+F31</f>
        <v>2837381</v>
      </c>
      <c r="G27" s="6">
        <f>G28+G29+G30+G31</f>
        <v>3790302.42</v>
      </c>
      <c r="H27" s="6">
        <f t="shared" ref="H27:L27" si="6">H28+H29+H30+H31</f>
        <v>4063322.72</v>
      </c>
      <c r="I27" s="6">
        <v>3330384.12</v>
      </c>
      <c r="J27" s="6">
        <v>2934589</v>
      </c>
      <c r="K27" s="6">
        <v>2365703.62</v>
      </c>
      <c r="L27" s="6">
        <f t="shared" si="6"/>
        <v>1998692</v>
      </c>
      <c r="M27" s="6">
        <f t="shared" ref="M27:Q27" si="7">M28+M29+M30+M31</f>
        <v>1998692</v>
      </c>
      <c r="N27" s="6">
        <f t="shared" si="7"/>
        <v>1998692</v>
      </c>
      <c r="O27" s="6">
        <f t="shared" si="7"/>
        <v>1998692</v>
      </c>
      <c r="P27" s="6">
        <f t="shared" si="7"/>
        <v>1998692</v>
      </c>
      <c r="Q27" s="6">
        <f t="shared" si="7"/>
        <v>1998692</v>
      </c>
      <c r="R27" s="7"/>
    </row>
    <row r="28" spans="1:18" s="3" customFormat="1" ht="25.5" customHeight="1" x14ac:dyDescent="0.25">
      <c r="A28" s="27"/>
      <c r="B28" s="34"/>
      <c r="C28" s="23"/>
      <c r="D28" s="8" t="s">
        <v>4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</row>
    <row r="29" spans="1:18" s="3" customFormat="1" ht="25.5" customHeight="1" x14ac:dyDescent="0.25">
      <c r="A29" s="27"/>
      <c r="B29" s="34"/>
      <c r="C29" s="23"/>
      <c r="D29" s="8" t="s">
        <v>5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8" s="3" customFormat="1" ht="25.5" customHeight="1" x14ac:dyDescent="0.25">
      <c r="A30" s="27"/>
      <c r="B30" s="34"/>
      <c r="C30" s="23"/>
      <c r="D30" s="8" t="s">
        <v>6</v>
      </c>
      <c r="E30" s="6">
        <f>SUM(F30:Q30)</f>
        <v>31313834.880000003</v>
      </c>
      <c r="F30" s="6">
        <v>2837381</v>
      </c>
      <c r="G30" s="6">
        <v>3790302.42</v>
      </c>
      <c r="H30" s="6">
        <v>4063322.72</v>
      </c>
      <c r="I30" s="6">
        <v>3330384.12</v>
      </c>
      <c r="J30" s="6">
        <v>2934589</v>
      </c>
      <c r="K30" s="6">
        <v>2365703.62</v>
      </c>
      <c r="L30" s="6">
        <f t="shared" ref="L30:Q30" si="8">1600692+398000</f>
        <v>1998692</v>
      </c>
      <c r="M30" s="6">
        <f t="shared" si="8"/>
        <v>1998692</v>
      </c>
      <c r="N30" s="6">
        <f t="shared" si="8"/>
        <v>1998692</v>
      </c>
      <c r="O30" s="6">
        <f t="shared" si="8"/>
        <v>1998692</v>
      </c>
      <c r="P30" s="6">
        <f t="shared" si="8"/>
        <v>1998692</v>
      </c>
      <c r="Q30" s="6">
        <f t="shared" si="8"/>
        <v>1998692</v>
      </c>
      <c r="R30" s="15"/>
    </row>
    <row r="31" spans="1:18" s="3" customFormat="1" ht="25.5" customHeight="1" x14ac:dyDescent="0.25">
      <c r="A31" s="27"/>
      <c r="B31" s="34"/>
      <c r="C31" s="23"/>
      <c r="D31" s="8" t="s">
        <v>7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</row>
    <row r="32" spans="1:18" s="3" customFormat="1" ht="25.5" customHeight="1" x14ac:dyDescent="0.25">
      <c r="A32" s="27">
        <v>5</v>
      </c>
      <c r="B32" s="34" t="s">
        <v>18</v>
      </c>
      <c r="C32" s="23" t="s">
        <v>36</v>
      </c>
      <c r="D32" s="8" t="s">
        <v>1</v>
      </c>
      <c r="E32" s="6">
        <f>E33+E34+E35+E36</f>
        <v>144000</v>
      </c>
      <c r="F32" s="6">
        <f t="shared" ref="F32" si="9">F33+F34+F35+F36</f>
        <v>0</v>
      </c>
      <c r="G32" s="6">
        <f>G33+G34+G35+G36</f>
        <v>15900</v>
      </c>
      <c r="H32" s="6">
        <f>H33+H34+H35+H36</f>
        <v>900</v>
      </c>
      <c r="I32" s="6">
        <f>I33+I34+I35+I36</f>
        <v>15900</v>
      </c>
      <c r="J32" s="6">
        <f>J33+J34+J35+J36</f>
        <v>0</v>
      </c>
      <c r="K32" s="6">
        <f>K33+K34+K35+K36</f>
        <v>15900</v>
      </c>
      <c r="L32" s="6">
        <f t="shared" ref="L32" si="10">L33+L34+L35+L36</f>
        <v>15900</v>
      </c>
      <c r="M32" s="6">
        <f t="shared" ref="M32:Q32" si="11">M33+M34+M35+M36</f>
        <v>15900</v>
      </c>
      <c r="N32" s="6">
        <f>N33+N34+N35+N36</f>
        <v>15900</v>
      </c>
      <c r="O32" s="6">
        <f t="shared" si="11"/>
        <v>15900</v>
      </c>
      <c r="P32" s="6">
        <f t="shared" si="11"/>
        <v>15900</v>
      </c>
      <c r="Q32" s="6">
        <f t="shared" si="11"/>
        <v>15900</v>
      </c>
    </row>
    <row r="33" spans="1:18" s="3" customFormat="1" ht="25.5" customHeight="1" x14ac:dyDescent="0.25">
      <c r="A33" s="27"/>
      <c r="B33" s="34"/>
      <c r="C33" s="23"/>
      <c r="D33" s="8" t="s">
        <v>4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</row>
    <row r="34" spans="1:18" s="3" customFormat="1" ht="25.5" customHeight="1" x14ac:dyDescent="0.25">
      <c r="A34" s="27"/>
      <c r="B34" s="34"/>
      <c r="C34" s="23"/>
      <c r="D34" s="8" t="s">
        <v>5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</row>
    <row r="35" spans="1:18" s="3" customFormat="1" ht="25.5" customHeight="1" x14ac:dyDescent="0.25">
      <c r="A35" s="27"/>
      <c r="B35" s="34"/>
      <c r="C35" s="23"/>
      <c r="D35" s="8" t="s">
        <v>6</v>
      </c>
      <c r="E35" s="6">
        <f>SUM(F35:Q35)</f>
        <v>144000</v>
      </c>
      <c r="F35" s="6">
        <v>0</v>
      </c>
      <c r="G35" s="6">
        <v>15900</v>
      </c>
      <c r="H35" s="6">
        <v>900</v>
      </c>
      <c r="I35" s="6">
        <v>15900</v>
      </c>
      <c r="J35" s="6">
        <v>0</v>
      </c>
      <c r="K35" s="6">
        <v>15900</v>
      </c>
      <c r="L35" s="6">
        <v>15900</v>
      </c>
      <c r="M35" s="6">
        <v>15900</v>
      </c>
      <c r="N35" s="6">
        <v>15900</v>
      </c>
      <c r="O35" s="6">
        <v>15900</v>
      </c>
      <c r="P35" s="6">
        <v>15900</v>
      </c>
      <c r="Q35" s="6">
        <v>15900</v>
      </c>
    </row>
    <row r="36" spans="1:18" s="3" customFormat="1" ht="25.5" customHeight="1" x14ac:dyDescent="0.25">
      <c r="A36" s="27"/>
      <c r="B36" s="34"/>
      <c r="C36" s="23"/>
      <c r="D36" s="8" t="s">
        <v>7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</row>
    <row r="37" spans="1:18" s="3" customFormat="1" ht="30.75" customHeight="1" x14ac:dyDescent="0.25">
      <c r="A37" s="48"/>
      <c r="B37" s="34" t="s">
        <v>42</v>
      </c>
      <c r="C37" s="23"/>
      <c r="D37" s="8" t="s">
        <v>1</v>
      </c>
      <c r="E37" s="6">
        <f>E12+E17+E22+E27+E32</f>
        <v>37915630.050000004</v>
      </c>
      <c r="F37" s="6">
        <f>F38+F39+F40+F41</f>
        <v>3066756</v>
      </c>
      <c r="G37" s="6">
        <f t="shared" ref="G37:H37" si="12">G38+G39+G40+G41</f>
        <v>4026966.42</v>
      </c>
      <c r="H37" s="6">
        <f t="shared" si="12"/>
        <v>4715507.7200000007</v>
      </c>
      <c r="I37" s="6">
        <f>I38+I39+I40+I41</f>
        <v>3748120.12</v>
      </c>
      <c r="J37" s="6">
        <v>3604849</v>
      </c>
      <c r="K37" s="6">
        <v>2685539.62</v>
      </c>
      <c r="L37" s="6">
        <v>2591731.17</v>
      </c>
      <c r="M37" s="6">
        <v>2695232</v>
      </c>
      <c r="N37" s="6">
        <v>2695232</v>
      </c>
      <c r="O37" s="6">
        <v>2695232</v>
      </c>
      <c r="P37" s="6">
        <v>2695232</v>
      </c>
      <c r="Q37" s="6">
        <v>2695232</v>
      </c>
      <c r="R37" s="7"/>
    </row>
    <row r="38" spans="1:18" s="3" customFormat="1" x14ac:dyDescent="0.25">
      <c r="A38" s="48"/>
      <c r="B38" s="34"/>
      <c r="C38" s="23"/>
      <c r="D38" s="8" t="s">
        <v>4</v>
      </c>
      <c r="E38" s="6">
        <f>E13+E18+E23+E28+E33</f>
        <v>0</v>
      </c>
      <c r="F38" s="6">
        <f t="shared" ref="F38:L38" si="13">F13+F18+F23+F28+F33</f>
        <v>0</v>
      </c>
      <c r="G38" s="6">
        <f t="shared" si="13"/>
        <v>0</v>
      </c>
      <c r="H38" s="6">
        <f t="shared" si="13"/>
        <v>0</v>
      </c>
      <c r="I38" s="6">
        <f t="shared" si="13"/>
        <v>0</v>
      </c>
      <c r="J38" s="6">
        <f t="shared" si="13"/>
        <v>0</v>
      </c>
      <c r="K38" s="6">
        <f t="shared" si="13"/>
        <v>0</v>
      </c>
      <c r="L38" s="6">
        <f t="shared" si="13"/>
        <v>0</v>
      </c>
      <c r="M38" s="6">
        <f t="shared" ref="M38:Q38" si="14">M13+M18+M23+M28+M33</f>
        <v>0</v>
      </c>
      <c r="N38" s="6">
        <f t="shared" si="14"/>
        <v>0</v>
      </c>
      <c r="O38" s="6">
        <f t="shared" si="14"/>
        <v>0</v>
      </c>
      <c r="P38" s="6">
        <f t="shared" si="14"/>
        <v>0</v>
      </c>
      <c r="Q38" s="6">
        <f t="shared" si="14"/>
        <v>0</v>
      </c>
    </row>
    <row r="39" spans="1:18" s="3" customFormat="1" ht="25.5" x14ac:dyDescent="0.25">
      <c r="A39" s="48"/>
      <c r="B39" s="34"/>
      <c r="C39" s="23"/>
      <c r="D39" s="8" t="s">
        <v>5</v>
      </c>
      <c r="E39" s="6">
        <f>E14+E19+E24+E29+E34</f>
        <v>0</v>
      </c>
      <c r="F39" s="6">
        <f t="shared" ref="F39:L39" si="15">F14+F19+F24+F29+F34</f>
        <v>0</v>
      </c>
      <c r="G39" s="6">
        <f t="shared" si="15"/>
        <v>0</v>
      </c>
      <c r="H39" s="6">
        <f t="shared" si="15"/>
        <v>0</v>
      </c>
      <c r="I39" s="6">
        <f t="shared" si="15"/>
        <v>0</v>
      </c>
      <c r="J39" s="6">
        <f t="shared" si="15"/>
        <v>0</v>
      </c>
      <c r="K39" s="6">
        <f t="shared" si="15"/>
        <v>0</v>
      </c>
      <c r="L39" s="6">
        <f t="shared" si="15"/>
        <v>0</v>
      </c>
      <c r="M39" s="6">
        <f t="shared" ref="M39:Q39" si="16">M14+M19+M24+M29+M34</f>
        <v>0</v>
      </c>
      <c r="N39" s="6">
        <f t="shared" si="16"/>
        <v>0</v>
      </c>
      <c r="O39" s="6">
        <f t="shared" si="16"/>
        <v>0</v>
      </c>
      <c r="P39" s="6">
        <f t="shared" si="16"/>
        <v>0</v>
      </c>
      <c r="Q39" s="6">
        <f t="shared" si="16"/>
        <v>0</v>
      </c>
    </row>
    <row r="40" spans="1:18" s="3" customFormat="1" ht="28.5" customHeight="1" x14ac:dyDescent="0.25">
      <c r="A40" s="48"/>
      <c r="B40" s="34"/>
      <c r="C40" s="23"/>
      <c r="D40" s="8" t="s">
        <v>6</v>
      </c>
      <c r="E40" s="6">
        <f>E15+E20+E25+E30+E35</f>
        <v>37915630.050000004</v>
      </c>
      <c r="F40" s="6">
        <f>F15+F20+F25+F30+F35</f>
        <v>3066756</v>
      </c>
      <c r="G40" s="6">
        <f t="shared" ref="G40:L40" si="17">G15+G20+G25+G30+G35</f>
        <v>4026966.42</v>
      </c>
      <c r="H40" s="6">
        <f t="shared" si="17"/>
        <v>4715507.7200000007</v>
      </c>
      <c r="I40" s="6">
        <f>I15+I20+I25+I30+I35</f>
        <v>3748120.12</v>
      </c>
      <c r="J40" s="6">
        <v>3604849</v>
      </c>
      <c r="K40" s="6">
        <f t="shared" si="17"/>
        <v>2685539.62</v>
      </c>
      <c r="L40" s="6">
        <f t="shared" si="17"/>
        <v>2591731.17</v>
      </c>
      <c r="M40" s="6">
        <v>2695232</v>
      </c>
      <c r="N40" s="6">
        <v>2695232</v>
      </c>
      <c r="O40" s="6">
        <v>2695232</v>
      </c>
      <c r="P40" s="6">
        <v>2695232</v>
      </c>
      <c r="Q40" s="6">
        <v>2695232</v>
      </c>
      <c r="R40" s="16"/>
    </row>
    <row r="41" spans="1:18" s="3" customFormat="1" ht="25.5" x14ac:dyDescent="0.25">
      <c r="A41" s="48"/>
      <c r="B41" s="34"/>
      <c r="C41" s="23"/>
      <c r="D41" s="8" t="s">
        <v>7</v>
      </c>
      <c r="E41" s="6">
        <f>E16+E21+E26+E31+E36</f>
        <v>0</v>
      </c>
      <c r="F41" s="6">
        <f t="shared" ref="F41:L41" si="18">F16+F21+F26+F31+F36</f>
        <v>0</v>
      </c>
      <c r="G41" s="6">
        <f t="shared" si="18"/>
        <v>0</v>
      </c>
      <c r="H41" s="6">
        <f t="shared" si="18"/>
        <v>0</v>
      </c>
      <c r="I41" s="6">
        <f t="shared" si="18"/>
        <v>0</v>
      </c>
      <c r="J41" s="6">
        <f t="shared" si="18"/>
        <v>0</v>
      </c>
      <c r="K41" s="6">
        <f t="shared" si="18"/>
        <v>0</v>
      </c>
      <c r="L41" s="6">
        <f t="shared" si="18"/>
        <v>0</v>
      </c>
      <c r="M41" s="6">
        <f t="shared" ref="M41:Q41" si="19">M16+M21+M26+M31+M36</f>
        <v>0</v>
      </c>
      <c r="N41" s="6">
        <f t="shared" si="19"/>
        <v>0</v>
      </c>
      <c r="O41" s="6">
        <f t="shared" si="19"/>
        <v>0</v>
      </c>
      <c r="P41" s="6">
        <f t="shared" si="19"/>
        <v>0</v>
      </c>
      <c r="Q41" s="6">
        <f t="shared" si="19"/>
        <v>0</v>
      </c>
    </row>
    <row r="42" spans="1:18" s="3" customFormat="1" ht="30.75" customHeight="1" x14ac:dyDescent="0.25">
      <c r="A42" s="35"/>
      <c r="B42" s="38" t="s">
        <v>43</v>
      </c>
      <c r="C42" s="23"/>
      <c r="D42" s="8" t="s">
        <v>1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8" s="3" customFormat="1" ht="21.75" customHeight="1" x14ac:dyDescent="0.25">
      <c r="A43" s="36"/>
      <c r="B43" s="39"/>
      <c r="C43" s="23"/>
      <c r="D43" s="8" t="s">
        <v>4</v>
      </c>
      <c r="E43" s="6">
        <f t="shared" ref="E43:E44" si="20">F43+G43+H43+I43+J43+K43+L43+M43+N43+O43+P43+Q43</f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</row>
    <row r="44" spans="1:18" s="3" customFormat="1" ht="30" customHeight="1" x14ac:dyDescent="0.25">
      <c r="A44" s="36"/>
      <c r="B44" s="39"/>
      <c r="C44" s="23"/>
      <c r="D44" s="8" t="s">
        <v>5</v>
      </c>
      <c r="E44" s="6">
        <f t="shared" si="20"/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</row>
    <row r="45" spans="1:18" s="3" customFormat="1" ht="28.5" customHeight="1" x14ac:dyDescent="0.25">
      <c r="A45" s="36"/>
      <c r="B45" s="39"/>
      <c r="C45" s="23"/>
      <c r="D45" s="8" t="s">
        <v>6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</row>
    <row r="46" spans="1:18" s="3" customFormat="1" ht="25.5" x14ac:dyDescent="0.25">
      <c r="A46" s="37"/>
      <c r="B46" s="40"/>
      <c r="C46" s="23"/>
      <c r="D46" s="8" t="s">
        <v>7</v>
      </c>
      <c r="E46" s="6">
        <f t="shared" ref="E46" si="21">F46+G46+H46+I46+J46+K46+L46+M46+N46+O46+P46+Q46</f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</row>
    <row r="47" spans="1:18" s="3" customFormat="1" ht="30.75" customHeight="1" x14ac:dyDescent="0.25">
      <c r="A47" s="35"/>
      <c r="B47" s="38" t="s">
        <v>3</v>
      </c>
      <c r="C47" s="23"/>
      <c r="D47" s="8" t="s">
        <v>1</v>
      </c>
      <c r="E47" s="6">
        <v>37915630.049999997</v>
      </c>
      <c r="F47" s="6">
        <f>F48+F49+F50+F51</f>
        <v>3066756</v>
      </c>
      <c r="G47" s="6">
        <f t="shared" ref="G47:H47" si="22">G48+G49+G50+G51</f>
        <v>4026966.42</v>
      </c>
      <c r="H47" s="6">
        <f t="shared" si="22"/>
        <v>4715507.7200000007</v>
      </c>
      <c r="I47" s="6">
        <v>3748120.12</v>
      </c>
      <c r="J47" s="6">
        <v>3604849</v>
      </c>
      <c r="K47" s="6">
        <v>2685539.62</v>
      </c>
      <c r="L47" s="6">
        <v>2591731.17</v>
      </c>
      <c r="M47" s="6">
        <v>2695232</v>
      </c>
      <c r="N47" s="6">
        <v>2695232</v>
      </c>
      <c r="O47" s="6">
        <v>2695232</v>
      </c>
      <c r="P47" s="6">
        <v>2695232</v>
      </c>
      <c r="Q47" s="6">
        <v>2695232</v>
      </c>
      <c r="R47" s="7"/>
    </row>
    <row r="48" spans="1:18" s="3" customFormat="1" ht="21.75" customHeight="1" x14ac:dyDescent="0.25">
      <c r="A48" s="36"/>
      <c r="B48" s="39"/>
      <c r="C48" s="23"/>
      <c r="D48" s="8" t="s">
        <v>4</v>
      </c>
      <c r="E48" s="6">
        <f>F48+G48+H48+I48+J48+K48+L48+M48+N48+O48+P48+Q48</f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</row>
    <row r="49" spans="1:18" s="3" customFormat="1" ht="30" customHeight="1" x14ac:dyDescent="0.25">
      <c r="A49" s="36"/>
      <c r="B49" s="39"/>
      <c r="C49" s="23"/>
      <c r="D49" s="8" t="s">
        <v>5</v>
      </c>
      <c r="E49" s="6">
        <f t="shared" ref="E49:E51" si="23">F49+G49+H49+I49+J49+K49+L49+M49+N49+O49+P49+Q49</f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</row>
    <row r="50" spans="1:18" s="3" customFormat="1" ht="28.5" customHeight="1" x14ac:dyDescent="0.25">
      <c r="A50" s="36"/>
      <c r="B50" s="39"/>
      <c r="C50" s="23"/>
      <c r="D50" s="8" t="s">
        <v>6</v>
      </c>
      <c r="E50" s="6">
        <v>37915630.049999997</v>
      </c>
      <c r="F50" s="6">
        <v>3066756</v>
      </c>
      <c r="G50" s="6">
        <v>4026966.42</v>
      </c>
      <c r="H50" s="6">
        <v>4715507.7200000007</v>
      </c>
      <c r="I50" s="6">
        <v>3748120.12</v>
      </c>
      <c r="J50" s="6">
        <v>3604849</v>
      </c>
      <c r="K50" s="6">
        <v>2685539.62</v>
      </c>
      <c r="L50" s="6">
        <v>2591731.17</v>
      </c>
      <c r="M50" s="6">
        <v>2695232</v>
      </c>
      <c r="N50" s="6">
        <v>2695232</v>
      </c>
      <c r="O50" s="6">
        <v>2695232</v>
      </c>
      <c r="P50" s="6">
        <v>2695232</v>
      </c>
      <c r="Q50" s="6">
        <v>2695232</v>
      </c>
      <c r="R50" s="7"/>
    </row>
    <row r="51" spans="1:18" s="3" customFormat="1" ht="27.75" customHeight="1" x14ac:dyDescent="0.25">
      <c r="A51" s="37"/>
      <c r="B51" s="40"/>
      <c r="C51" s="23"/>
      <c r="D51" s="8" t="s">
        <v>7</v>
      </c>
      <c r="E51" s="6">
        <f t="shared" si="23"/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</row>
    <row r="52" spans="1:18" s="3" customFormat="1" x14ac:dyDescent="0.25">
      <c r="A52" s="11"/>
      <c r="B52" s="9" t="s">
        <v>9</v>
      </c>
      <c r="C52" s="5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8" s="3" customFormat="1" ht="30.75" customHeight="1" x14ac:dyDescent="0.25">
      <c r="A53" s="49"/>
      <c r="B53" s="44" t="s">
        <v>13</v>
      </c>
      <c r="C53" s="47" t="s">
        <v>14</v>
      </c>
      <c r="D53" s="8" t="s">
        <v>1</v>
      </c>
      <c r="E53" s="6">
        <f>E54+E55+E56+E57</f>
        <v>6601795.1699999999</v>
      </c>
      <c r="F53" s="6">
        <f>F54+F55+F56+F57</f>
        <v>229375</v>
      </c>
      <c r="G53" s="6">
        <v>236664</v>
      </c>
      <c r="H53" s="6">
        <v>652185</v>
      </c>
      <c r="I53" s="6">
        <v>417736</v>
      </c>
      <c r="J53" s="6">
        <v>670260</v>
      </c>
      <c r="K53" s="6">
        <f t="shared" ref="K53:Q53" si="24">K54+K55+K56+K57</f>
        <v>319836</v>
      </c>
      <c r="L53" s="6">
        <f t="shared" si="24"/>
        <v>593039.17000000004</v>
      </c>
      <c r="M53" s="6">
        <f t="shared" si="24"/>
        <v>696540</v>
      </c>
      <c r="N53" s="6">
        <f t="shared" si="24"/>
        <v>696540</v>
      </c>
      <c r="O53" s="6">
        <f t="shared" si="24"/>
        <v>696540</v>
      </c>
      <c r="P53" s="6">
        <f t="shared" si="24"/>
        <v>696540</v>
      </c>
      <c r="Q53" s="6">
        <f t="shared" si="24"/>
        <v>696540</v>
      </c>
    </row>
    <row r="54" spans="1:18" s="3" customFormat="1" ht="21.75" customHeight="1" x14ac:dyDescent="0.25">
      <c r="A54" s="50"/>
      <c r="B54" s="45"/>
      <c r="C54" s="47"/>
      <c r="D54" s="8" t="s">
        <v>4</v>
      </c>
      <c r="E54" s="6">
        <f t="shared" ref="E54:Q54" si="25">E13+E18+E23+E33</f>
        <v>0</v>
      </c>
      <c r="F54" s="6">
        <f t="shared" si="25"/>
        <v>0</v>
      </c>
      <c r="G54" s="6">
        <f t="shared" si="25"/>
        <v>0</v>
      </c>
      <c r="H54" s="6">
        <f t="shared" si="25"/>
        <v>0</v>
      </c>
      <c r="I54" s="6">
        <f t="shared" si="25"/>
        <v>0</v>
      </c>
      <c r="J54" s="6">
        <f t="shared" si="25"/>
        <v>0</v>
      </c>
      <c r="K54" s="6">
        <f t="shared" si="25"/>
        <v>0</v>
      </c>
      <c r="L54" s="6">
        <f t="shared" si="25"/>
        <v>0</v>
      </c>
      <c r="M54" s="6">
        <f t="shared" si="25"/>
        <v>0</v>
      </c>
      <c r="N54" s="6">
        <f t="shared" si="25"/>
        <v>0</v>
      </c>
      <c r="O54" s="6">
        <f t="shared" si="25"/>
        <v>0</v>
      </c>
      <c r="P54" s="6">
        <f t="shared" si="25"/>
        <v>0</v>
      </c>
      <c r="Q54" s="6">
        <f t="shared" si="25"/>
        <v>0</v>
      </c>
    </row>
    <row r="55" spans="1:18" s="3" customFormat="1" ht="30" customHeight="1" x14ac:dyDescent="0.25">
      <c r="A55" s="50"/>
      <c r="B55" s="45"/>
      <c r="C55" s="47"/>
      <c r="D55" s="8" t="s">
        <v>5</v>
      </c>
      <c r="E55" s="6">
        <f t="shared" ref="E55:Q55" si="26">E14+E19+E24+E34</f>
        <v>0</v>
      </c>
      <c r="F55" s="6">
        <f t="shared" si="26"/>
        <v>0</v>
      </c>
      <c r="G55" s="6">
        <f t="shared" si="26"/>
        <v>0</v>
      </c>
      <c r="H55" s="6">
        <f t="shared" si="26"/>
        <v>0</v>
      </c>
      <c r="I55" s="6">
        <f t="shared" si="26"/>
        <v>0</v>
      </c>
      <c r="J55" s="6">
        <f t="shared" si="26"/>
        <v>0</v>
      </c>
      <c r="K55" s="6">
        <f t="shared" si="26"/>
        <v>0</v>
      </c>
      <c r="L55" s="6">
        <f t="shared" si="26"/>
        <v>0</v>
      </c>
      <c r="M55" s="6">
        <f t="shared" si="26"/>
        <v>0</v>
      </c>
      <c r="N55" s="6">
        <f t="shared" si="26"/>
        <v>0</v>
      </c>
      <c r="O55" s="6">
        <f t="shared" si="26"/>
        <v>0</v>
      </c>
      <c r="P55" s="6">
        <f t="shared" si="26"/>
        <v>0</v>
      </c>
      <c r="Q55" s="6">
        <f t="shared" si="26"/>
        <v>0</v>
      </c>
    </row>
    <row r="56" spans="1:18" s="3" customFormat="1" ht="28.5" customHeight="1" x14ac:dyDescent="0.25">
      <c r="A56" s="50"/>
      <c r="B56" s="45"/>
      <c r="C56" s="47"/>
      <c r="D56" s="8" t="s">
        <v>6</v>
      </c>
      <c r="E56" s="6">
        <f>E15+E20+E25+E35</f>
        <v>6601795.1699999999</v>
      </c>
      <c r="F56" s="6">
        <f t="shared" ref="F56:Q56" si="27">F15+F20+F25+F35</f>
        <v>229375</v>
      </c>
      <c r="G56" s="6">
        <f t="shared" si="27"/>
        <v>236664</v>
      </c>
      <c r="H56" s="6">
        <f t="shared" si="27"/>
        <v>652185</v>
      </c>
      <c r="I56" s="6">
        <f t="shared" si="27"/>
        <v>417736</v>
      </c>
      <c r="J56" s="6">
        <v>670260</v>
      </c>
      <c r="K56" s="6">
        <f t="shared" si="27"/>
        <v>319836</v>
      </c>
      <c r="L56" s="6">
        <f t="shared" si="27"/>
        <v>593039.17000000004</v>
      </c>
      <c r="M56" s="6">
        <f t="shared" si="27"/>
        <v>696540</v>
      </c>
      <c r="N56" s="6">
        <f t="shared" si="27"/>
        <v>696540</v>
      </c>
      <c r="O56" s="6">
        <f t="shared" si="27"/>
        <v>696540</v>
      </c>
      <c r="P56" s="6">
        <f t="shared" si="27"/>
        <v>696540</v>
      </c>
      <c r="Q56" s="6">
        <f t="shared" si="27"/>
        <v>696540</v>
      </c>
    </row>
    <row r="57" spans="1:18" s="3" customFormat="1" ht="30" customHeight="1" x14ac:dyDescent="0.25">
      <c r="A57" s="51"/>
      <c r="B57" s="46"/>
      <c r="C57" s="47"/>
      <c r="D57" s="8" t="s">
        <v>7</v>
      </c>
      <c r="E57" s="6">
        <f t="shared" ref="E57" si="28">F57+G57+H57+I57+J57+K57+L57+M57+N57+O57+P57+Q57</f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</row>
    <row r="58" spans="1:18" s="3" customFormat="1" ht="30.75" customHeight="1" x14ac:dyDescent="0.25">
      <c r="A58" s="35"/>
      <c r="B58" s="38" t="s">
        <v>16</v>
      </c>
      <c r="C58" s="23" t="s">
        <v>34</v>
      </c>
      <c r="D58" s="8" t="s">
        <v>1</v>
      </c>
      <c r="E58" s="6">
        <f>E59+E60+E61+E62</f>
        <v>31313834.880000003</v>
      </c>
      <c r="F58" s="6">
        <f>F59+F60+F61+F62</f>
        <v>2837381</v>
      </c>
      <c r="G58" s="6">
        <f t="shared" ref="G58:L58" si="29">G59+G60+G61+G62</f>
        <v>3790302.42</v>
      </c>
      <c r="H58" s="6">
        <f t="shared" si="29"/>
        <v>4063322.72</v>
      </c>
      <c r="I58" s="6">
        <f t="shared" si="29"/>
        <v>3330384.12</v>
      </c>
      <c r="J58" s="6">
        <f t="shared" si="29"/>
        <v>2934589</v>
      </c>
      <c r="K58" s="6">
        <f t="shared" si="29"/>
        <v>2365703.62</v>
      </c>
      <c r="L58" s="6">
        <f t="shared" si="29"/>
        <v>1998692</v>
      </c>
      <c r="M58" s="6">
        <f t="shared" ref="M58:Q58" si="30">M59+M60+M61+M62</f>
        <v>1998692</v>
      </c>
      <c r="N58" s="6">
        <f t="shared" si="30"/>
        <v>1998692</v>
      </c>
      <c r="O58" s="6">
        <f t="shared" si="30"/>
        <v>1998692</v>
      </c>
      <c r="P58" s="6">
        <f t="shared" si="30"/>
        <v>1998692</v>
      </c>
      <c r="Q58" s="6">
        <f t="shared" si="30"/>
        <v>1998692</v>
      </c>
    </row>
    <row r="59" spans="1:18" s="3" customFormat="1" ht="21.75" customHeight="1" x14ac:dyDescent="0.25">
      <c r="A59" s="36"/>
      <c r="B59" s="39"/>
      <c r="C59" s="23"/>
      <c r="D59" s="8" t="s">
        <v>4</v>
      </c>
      <c r="E59" s="6">
        <f>E43+E48</f>
        <v>0</v>
      </c>
      <c r="F59" s="6">
        <f t="shared" ref="F59:L59" si="31">F43+F48</f>
        <v>0</v>
      </c>
      <c r="G59" s="6">
        <f t="shared" si="31"/>
        <v>0</v>
      </c>
      <c r="H59" s="6">
        <f t="shared" si="31"/>
        <v>0</v>
      </c>
      <c r="I59" s="6">
        <f t="shared" si="31"/>
        <v>0</v>
      </c>
      <c r="J59" s="6">
        <f t="shared" si="31"/>
        <v>0</v>
      </c>
      <c r="K59" s="6">
        <f t="shared" si="31"/>
        <v>0</v>
      </c>
      <c r="L59" s="6">
        <f t="shared" si="31"/>
        <v>0</v>
      </c>
      <c r="M59" s="6">
        <f t="shared" ref="M59:Q59" si="32">M43+M48</f>
        <v>0</v>
      </c>
      <c r="N59" s="6">
        <f t="shared" si="32"/>
        <v>0</v>
      </c>
      <c r="O59" s="6">
        <f t="shared" si="32"/>
        <v>0</v>
      </c>
      <c r="P59" s="6">
        <f t="shared" si="32"/>
        <v>0</v>
      </c>
      <c r="Q59" s="6">
        <f t="shared" si="32"/>
        <v>0</v>
      </c>
    </row>
    <row r="60" spans="1:18" s="3" customFormat="1" ht="30" customHeight="1" x14ac:dyDescent="0.25">
      <c r="A60" s="36"/>
      <c r="B60" s="39"/>
      <c r="C60" s="23"/>
      <c r="D60" s="8" t="s">
        <v>5</v>
      </c>
      <c r="E60" s="6">
        <f>E44+E49</f>
        <v>0</v>
      </c>
      <c r="F60" s="6">
        <f t="shared" ref="F60:L60" si="33">F44+F49</f>
        <v>0</v>
      </c>
      <c r="G60" s="6">
        <f t="shared" si="33"/>
        <v>0</v>
      </c>
      <c r="H60" s="6">
        <f t="shared" si="33"/>
        <v>0</v>
      </c>
      <c r="I60" s="6">
        <f t="shared" si="33"/>
        <v>0</v>
      </c>
      <c r="J60" s="6">
        <f t="shared" si="33"/>
        <v>0</v>
      </c>
      <c r="K60" s="6">
        <f t="shared" si="33"/>
        <v>0</v>
      </c>
      <c r="L60" s="6">
        <f t="shared" si="33"/>
        <v>0</v>
      </c>
      <c r="M60" s="6">
        <f t="shared" ref="M60:Q60" si="34">M44+M49</f>
        <v>0</v>
      </c>
      <c r="N60" s="6">
        <f t="shared" si="34"/>
        <v>0</v>
      </c>
      <c r="O60" s="6">
        <f t="shared" si="34"/>
        <v>0</v>
      </c>
      <c r="P60" s="6">
        <f t="shared" si="34"/>
        <v>0</v>
      </c>
      <c r="Q60" s="6">
        <f t="shared" si="34"/>
        <v>0</v>
      </c>
    </row>
    <row r="61" spans="1:18" s="3" customFormat="1" ht="28.5" customHeight="1" x14ac:dyDescent="0.25">
      <c r="A61" s="36"/>
      <c r="B61" s="39"/>
      <c r="C61" s="23"/>
      <c r="D61" s="8" t="s">
        <v>6</v>
      </c>
      <c r="E61" s="6">
        <f t="shared" ref="E61:Q61" si="35">E30</f>
        <v>31313834.880000003</v>
      </c>
      <c r="F61" s="6">
        <f t="shared" si="35"/>
        <v>2837381</v>
      </c>
      <c r="G61" s="6">
        <f t="shared" si="35"/>
        <v>3790302.42</v>
      </c>
      <c r="H61" s="6">
        <f t="shared" si="35"/>
        <v>4063322.72</v>
      </c>
      <c r="I61" s="6">
        <f t="shared" si="35"/>
        <v>3330384.12</v>
      </c>
      <c r="J61" s="6">
        <f t="shared" si="35"/>
        <v>2934589</v>
      </c>
      <c r="K61" s="6">
        <f t="shared" si="35"/>
        <v>2365703.62</v>
      </c>
      <c r="L61" s="6">
        <f t="shared" si="35"/>
        <v>1998692</v>
      </c>
      <c r="M61" s="6">
        <f t="shared" si="35"/>
        <v>1998692</v>
      </c>
      <c r="N61" s="6">
        <f t="shared" si="35"/>
        <v>1998692</v>
      </c>
      <c r="O61" s="6">
        <f t="shared" si="35"/>
        <v>1998692</v>
      </c>
      <c r="P61" s="6">
        <f t="shared" si="35"/>
        <v>1998692</v>
      </c>
      <c r="Q61" s="6">
        <f t="shared" si="35"/>
        <v>1998692</v>
      </c>
    </row>
    <row r="62" spans="1:18" s="3" customFormat="1" ht="33.75" customHeight="1" x14ac:dyDescent="0.25">
      <c r="A62" s="37"/>
      <c r="B62" s="40"/>
      <c r="C62" s="23"/>
      <c r="D62" s="8" t="s">
        <v>7</v>
      </c>
      <c r="E62" s="6">
        <f>E46+E51</f>
        <v>0</v>
      </c>
      <c r="F62" s="6">
        <f t="shared" ref="F62:L62" si="36">F46+F51</f>
        <v>0</v>
      </c>
      <c r="G62" s="6">
        <f t="shared" si="36"/>
        <v>0</v>
      </c>
      <c r="H62" s="6">
        <f t="shared" si="36"/>
        <v>0</v>
      </c>
      <c r="I62" s="6">
        <f t="shared" si="36"/>
        <v>0</v>
      </c>
      <c r="J62" s="6">
        <f t="shared" si="36"/>
        <v>0</v>
      </c>
      <c r="K62" s="6">
        <f t="shared" si="36"/>
        <v>0</v>
      </c>
      <c r="L62" s="6">
        <f t="shared" si="36"/>
        <v>0</v>
      </c>
      <c r="M62" s="6">
        <f t="shared" ref="M62:Q62" si="37">M46+M51</f>
        <v>0</v>
      </c>
      <c r="N62" s="6">
        <f t="shared" si="37"/>
        <v>0</v>
      </c>
      <c r="O62" s="6">
        <f t="shared" si="37"/>
        <v>0</v>
      </c>
      <c r="P62" s="6">
        <f t="shared" si="37"/>
        <v>0</v>
      </c>
      <c r="Q62" s="6">
        <f t="shared" si="37"/>
        <v>0</v>
      </c>
    </row>
    <row r="63" spans="1:18" ht="30.75" hidden="1" customHeight="1" x14ac:dyDescent="0.25">
      <c r="A63" s="41"/>
      <c r="B63" s="44" t="s">
        <v>17</v>
      </c>
      <c r="C63" s="47" t="s">
        <v>15</v>
      </c>
      <c r="D63" s="8" t="s">
        <v>1</v>
      </c>
      <c r="E63" s="6">
        <f>E64+E65+E66+E67</f>
        <v>0</v>
      </c>
      <c r="F63" s="6">
        <f t="shared" ref="F63:Q63" si="38">F64+F65+F66+F67</f>
        <v>0</v>
      </c>
      <c r="G63" s="6">
        <f t="shared" si="38"/>
        <v>0</v>
      </c>
      <c r="H63" s="6">
        <f t="shared" si="38"/>
        <v>0</v>
      </c>
      <c r="I63" s="6">
        <f t="shared" si="38"/>
        <v>0</v>
      </c>
      <c r="J63" s="6">
        <f t="shared" si="38"/>
        <v>0</v>
      </c>
      <c r="K63" s="6">
        <f t="shared" si="38"/>
        <v>0</v>
      </c>
      <c r="L63" s="6">
        <f t="shared" si="38"/>
        <v>0</v>
      </c>
      <c r="M63" s="6"/>
      <c r="N63" s="6"/>
      <c r="O63" s="6"/>
      <c r="P63" s="6"/>
      <c r="Q63" s="6">
        <f t="shared" si="38"/>
        <v>0</v>
      </c>
    </row>
    <row r="64" spans="1:18" ht="21.75" hidden="1" customHeight="1" x14ac:dyDescent="0.25">
      <c r="A64" s="42"/>
      <c r="B64" s="45"/>
      <c r="C64" s="47"/>
      <c r="D64" s="8" t="s">
        <v>4</v>
      </c>
      <c r="E64" s="6">
        <f>SUM(F64:Q64)</f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/>
      <c r="N64" s="6"/>
      <c r="O64" s="6"/>
      <c r="P64" s="6"/>
      <c r="Q64" s="6">
        <v>0</v>
      </c>
    </row>
    <row r="65" spans="1:17" ht="30" hidden="1" customHeight="1" x14ac:dyDescent="0.25">
      <c r="A65" s="42"/>
      <c r="B65" s="45"/>
      <c r="C65" s="47"/>
      <c r="D65" s="8" t="s">
        <v>5</v>
      </c>
      <c r="E65" s="6">
        <f t="shared" ref="E65:E67" si="39">SUM(F65:Q65)</f>
        <v>0</v>
      </c>
      <c r="F65" s="6">
        <f t="shared" ref="F65:Q65" si="40">F49+F54</f>
        <v>0</v>
      </c>
      <c r="G65" s="6">
        <f t="shared" si="40"/>
        <v>0</v>
      </c>
      <c r="H65" s="6">
        <f t="shared" si="40"/>
        <v>0</v>
      </c>
      <c r="I65" s="6">
        <f t="shared" si="40"/>
        <v>0</v>
      </c>
      <c r="J65" s="6">
        <f t="shared" si="40"/>
        <v>0</v>
      </c>
      <c r="K65" s="6">
        <f t="shared" si="40"/>
        <v>0</v>
      </c>
      <c r="L65" s="6">
        <f t="shared" si="40"/>
        <v>0</v>
      </c>
      <c r="M65" s="6"/>
      <c r="N65" s="6"/>
      <c r="O65" s="6"/>
      <c r="P65" s="6"/>
      <c r="Q65" s="6">
        <f t="shared" si="40"/>
        <v>0</v>
      </c>
    </row>
    <row r="66" spans="1:17" ht="28.5" hidden="1" customHeight="1" x14ac:dyDescent="0.25">
      <c r="A66" s="42"/>
      <c r="B66" s="45"/>
      <c r="C66" s="47"/>
      <c r="D66" s="8" t="s">
        <v>6</v>
      </c>
      <c r="E66" s="6">
        <f t="shared" si="39"/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/>
      <c r="N66" s="6"/>
      <c r="O66" s="6"/>
      <c r="P66" s="6"/>
      <c r="Q66" s="6">
        <v>0</v>
      </c>
    </row>
    <row r="67" spans="1:17" ht="25.5" hidden="1" x14ac:dyDescent="0.25">
      <c r="A67" s="43"/>
      <c r="B67" s="46"/>
      <c r="C67" s="47"/>
      <c r="D67" s="8" t="s">
        <v>7</v>
      </c>
      <c r="E67" s="6">
        <f t="shared" si="39"/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/>
      <c r="N67" s="6"/>
      <c r="O67" s="6"/>
      <c r="P67" s="6"/>
      <c r="Q67" s="6">
        <v>0</v>
      </c>
    </row>
    <row r="68" spans="1:17" x14ac:dyDescent="0.25">
      <c r="A68" s="2"/>
      <c r="B68" s="2"/>
      <c r="C68" s="2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2"/>
      <c r="B69" s="2"/>
      <c r="C69" s="2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5">
      <c r="A70" s="2"/>
      <c r="B70" s="2"/>
      <c r="C70" s="2"/>
      <c r="D70" s="7"/>
      <c r="E70" s="10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5">
      <c r="A71" s="2"/>
      <c r="B71" s="2"/>
      <c r="C71" s="2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2"/>
      <c r="B72" s="2"/>
      <c r="C72" s="2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5">
      <c r="A73" s="2"/>
      <c r="B73" s="2"/>
      <c r="C73" s="2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2"/>
      <c r="B74" s="2"/>
      <c r="C74" s="2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5">
      <c r="A75" s="2"/>
      <c r="B75" s="2"/>
      <c r="C75" s="2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x14ac:dyDescent="0.25">
      <c r="A76" s="2"/>
      <c r="B76" s="2"/>
      <c r="C76" s="2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x14ac:dyDescent="0.25">
      <c r="A77" s="2"/>
      <c r="B77" s="2"/>
      <c r="C77" s="2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2"/>
      <c r="B78" s="2"/>
      <c r="C78" s="2"/>
      <c r="D78" s="7"/>
      <c r="E78" s="7"/>
      <c r="F78" s="10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x14ac:dyDescent="0.25">
      <c r="A79" s="2"/>
      <c r="B79" s="2"/>
      <c r="C79" s="2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x14ac:dyDescent="0.25">
      <c r="A80" s="2"/>
      <c r="B80" s="2"/>
      <c r="C80" s="2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5">
      <c r="A81" s="2"/>
      <c r="B81" s="2"/>
      <c r="C81" s="2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5">
      <c r="A82" s="2"/>
      <c r="B82" s="2"/>
      <c r="C82" s="2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5">
      <c r="A83" s="2"/>
      <c r="B83" s="2"/>
      <c r="C83" s="2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5">
      <c r="A84" s="2"/>
      <c r="B84" s="2"/>
      <c r="C84" s="2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25">
      <c r="A85" s="2"/>
      <c r="B85" s="2"/>
      <c r="C85" s="2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x14ac:dyDescent="0.25">
      <c r="A86" s="2"/>
      <c r="B86" s="2"/>
      <c r="C86" s="2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x14ac:dyDescent="0.25">
      <c r="A87" s="2"/>
      <c r="B87" s="2"/>
      <c r="C87" s="2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17" x14ac:dyDescent="0.25">
      <c r="A88" s="2"/>
      <c r="B88" s="2"/>
      <c r="C88" s="2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x14ac:dyDescent="0.25">
      <c r="A89" s="2"/>
      <c r="B89" s="2"/>
      <c r="C89" s="2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x14ac:dyDescent="0.25">
      <c r="A90" s="2"/>
      <c r="B90" s="2"/>
      <c r="C90" s="2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1:17" x14ac:dyDescent="0.25">
      <c r="A91" s="2"/>
      <c r="B91" s="2"/>
      <c r="C91" s="2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17" x14ac:dyDescent="0.25">
      <c r="A92" s="2"/>
      <c r="B92" s="2"/>
      <c r="C92" s="2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1:17" x14ac:dyDescent="0.25">
      <c r="A93" s="2"/>
      <c r="B93" s="2"/>
      <c r="C93" s="2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1:17" x14ac:dyDescent="0.25">
      <c r="A94" s="2"/>
      <c r="B94" s="2"/>
      <c r="C94" s="2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1:17" x14ac:dyDescent="0.25">
      <c r="A95" s="2"/>
      <c r="B95" s="2"/>
      <c r="C95" s="2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1:17" x14ac:dyDescent="0.25">
      <c r="A96" s="2"/>
      <c r="B96" s="2"/>
      <c r="C96" s="2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1:17" x14ac:dyDescent="0.25">
      <c r="A97" s="2"/>
      <c r="B97" s="2"/>
      <c r="C97" s="2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1:17" x14ac:dyDescent="0.25">
      <c r="A98" s="2"/>
      <c r="B98" s="2"/>
      <c r="C98" s="2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1:17" x14ac:dyDescent="0.25">
      <c r="A99" s="2"/>
      <c r="B99" s="2"/>
      <c r="C99" s="2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1:17" x14ac:dyDescent="0.25">
      <c r="A100" s="2"/>
      <c r="B100" s="2"/>
      <c r="C100" s="2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  <row r="101" spans="1:17" x14ac:dyDescent="0.25">
      <c r="A101" s="2"/>
      <c r="B101" s="2"/>
      <c r="C101" s="2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</row>
    <row r="102" spans="1:17" x14ac:dyDescent="0.25">
      <c r="A102" s="2"/>
      <c r="B102" s="2"/>
      <c r="C102" s="2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</row>
    <row r="103" spans="1:17" x14ac:dyDescent="0.25">
      <c r="A103" s="2"/>
      <c r="B103" s="2"/>
      <c r="C103" s="2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</row>
    <row r="104" spans="1:17" x14ac:dyDescent="0.25">
      <c r="A104" s="2"/>
      <c r="B104" s="2"/>
      <c r="C104" s="2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spans="1:17" x14ac:dyDescent="0.25">
      <c r="A105" s="2"/>
      <c r="B105" s="2"/>
      <c r="C105" s="2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</row>
    <row r="106" spans="1:17" x14ac:dyDescent="0.25">
      <c r="A106" s="2"/>
      <c r="B106" s="2"/>
      <c r="C106" s="2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 x14ac:dyDescent="0.25">
      <c r="A107" s="2"/>
      <c r="B107" s="2"/>
      <c r="C107" s="2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 x14ac:dyDescent="0.25">
      <c r="A108" s="2"/>
      <c r="B108" s="2"/>
      <c r="C108" s="2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 x14ac:dyDescent="0.25">
      <c r="A109" s="2"/>
      <c r="B109" s="2"/>
      <c r="C109" s="2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</row>
    <row r="110" spans="1:17" x14ac:dyDescent="0.25">
      <c r="A110" s="2"/>
      <c r="B110" s="2"/>
      <c r="C110" s="2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1:17" x14ac:dyDescent="0.25">
      <c r="A111" s="2"/>
      <c r="B111" s="2"/>
      <c r="C111" s="2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1:17" x14ac:dyDescent="0.25">
      <c r="A112" s="2"/>
      <c r="B112" s="2"/>
      <c r="C112" s="2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17" x14ac:dyDescent="0.25">
      <c r="A113" s="2"/>
      <c r="B113" s="2"/>
      <c r="C113" s="2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1:17" x14ac:dyDescent="0.25">
      <c r="A114" s="2"/>
      <c r="B114" s="2"/>
      <c r="C114" s="2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1:17" x14ac:dyDescent="0.25">
      <c r="A115" s="2"/>
      <c r="B115" s="2"/>
      <c r="C115" s="2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1:17" x14ac:dyDescent="0.25">
      <c r="A116" s="2"/>
      <c r="B116" s="2"/>
      <c r="C116" s="2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1:17" x14ac:dyDescent="0.25">
      <c r="A117" s="2"/>
      <c r="B117" s="2"/>
      <c r="C117" s="2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</row>
    <row r="118" spans="1:17" x14ac:dyDescent="0.25">
      <c r="A118" s="2"/>
      <c r="B118" s="2"/>
      <c r="C118" s="2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</row>
    <row r="119" spans="1:17" x14ac:dyDescent="0.25">
      <c r="A119" s="2"/>
      <c r="B119" s="2"/>
      <c r="C119" s="2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</row>
    <row r="120" spans="1:17" x14ac:dyDescent="0.25">
      <c r="A120" s="2"/>
      <c r="B120" s="2"/>
      <c r="C120" s="2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</row>
    <row r="121" spans="1:17" x14ac:dyDescent="0.25">
      <c r="A121" s="2"/>
      <c r="B121" s="2"/>
      <c r="C121" s="2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</row>
    <row r="122" spans="1:17" x14ac:dyDescent="0.25">
      <c r="A122" s="2"/>
      <c r="B122" s="2"/>
      <c r="C122" s="2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</row>
    <row r="123" spans="1:17" x14ac:dyDescent="0.25">
      <c r="A123" s="2"/>
      <c r="B123" s="2"/>
      <c r="C123" s="2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 x14ac:dyDescent="0.25">
      <c r="A124" s="2"/>
      <c r="B124" s="2"/>
      <c r="C124" s="2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</row>
    <row r="125" spans="1:17" x14ac:dyDescent="0.25">
      <c r="A125" s="2"/>
      <c r="B125" s="2"/>
      <c r="C125" s="2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</row>
    <row r="126" spans="1:17" x14ac:dyDescent="0.25">
      <c r="A126" s="2"/>
      <c r="B126" s="2"/>
      <c r="C126" s="2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</row>
    <row r="127" spans="1:17" x14ac:dyDescent="0.25">
      <c r="A127" s="2"/>
      <c r="B127" s="2"/>
      <c r="C127" s="2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</row>
    <row r="128" spans="1:17" x14ac:dyDescent="0.25">
      <c r="A128" s="2"/>
      <c r="B128" s="2"/>
      <c r="C128" s="2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</row>
    <row r="129" spans="1:17" x14ac:dyDescent="0.25">
      <c r="A129" s="2"/>
      <c r="B129" s="2"/>
      <c r="C129" s="2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</row>
    <row r="130" spans="1:17" x14ac:dyDescent="0.25">
      <c r="A130" s="2"/>
      <c r="B130" s="2"/>
      <c r="C130" s="2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</row>
    <row r="131" spans="1:17" x14ac:dyDescent="0.25">
      <c r="A131" s="2"/>
      <c r="B131" s="2"/>
      <c r="C131" s="2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</row>
    <row r="132" spans="1:17" x14ac:dyDescent="0.25">
      <c r="A132" s="2"/>
      <c r="B132" s="2"/>
      <c r="C132" s="2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</row>
    <row r="133" spans="1:17" x14ac:dyDescent="0.25">
      <c r="A133" s="2"/>
      <c r="B133" s="2"/>
      <c r="C133" s="2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</row>
    <row r="134" spans="1:17" x14ac:dyDescent="0.25">
      <c r="A134" s="2"/>
      <c r="B134" s="2"/>
      <c r="C134" s="2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</row>
    <row r="135" spans="1:17" x14ac:dyDescent="0.25">
      <c r="A135" s="2"/>
      <c r="B135" s="2"/>
      <c r="C135" s="2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</row>
    <row r="136" spans="1:17" x14ac:dyDescent="0.25">
      <c r="A136" s="2"/>
      <c r="B136" s="2"/>
      <c r="C136" s="2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</row>
    <row r="137" spans="1:17" x14ac:dyDescent="0.25">
      <c r="A137" s="2"/>
      <c r="B137" s="2"/>
      <c r="C137" s="2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</row>
    <row r="138" spans="1:17" x14ac:dyDescent="0.25">
      <c r="A138" s="2"/>
      <c r="B138" s="2"/>
      <c r="C138" s="2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</row>
    <row r="139" spans="1:17" x14ac:dyDescent="0.25">
      <c r="A139" s="2"/>
      <c r="B139" s="2"/>
      <c r="C139" s="2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</row>
    <row r="140" spans="1:17" x14ac:dyDescent="0.25">
      <c r="A140" s="2"/>
      <c r="B140" s="2"/>
      <c r="C140" s="2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 x14ac:dyDescent="0.25">
      <c r="A141" s="2"/>
      <c r="B141" s="2"/>
      <c r="C141" s="2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</row>
    <row r="142" spans="1:17" x14ac:dyDescent="0.25">
      <c r="A142" s="2"/>
      <c r="B142" s="2"/>
      <c r="C142" s="2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</row>
    <row r="143" spans="1:17" x14ac:dyDescent="0.25">
      <c r="A143" s="2"/>
      <c r="B143" s="2"/>
      <c r="C143" s="2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</row>
    <row r="144" spans="1:17" x14ac:dyDescent="0.25">
      <c r="A144" s="2"/>
      <c r="B144" s="2"/>
      <c r="C144" s="2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</row>
    <row r="145" spans="1:17" x14ac:dyDescent="0.25">
      <c r="A145" s="2"/>
      <c r="B145" s="2"/>
      <c r="C145" s="2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</row>
    <row r="146" spans="1:17" x14ac:dyDescent="0.25">
      <c r="A146" s="2"/>
      <c r="B146" s="2"/>
      <c r="C146" s="2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</row>
    <row r="147" spans="1:17" x14ac:dyDescent="0.25">
      <c r="A147" s="2"/>
      <c r="B147" s="2"/>
      <c r="C147" s="2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</row>
    <row r="148" spans="1:17" x14ac:dyDescent="0.25">
      <c r="A148" s="2"/>
      <c r="B148" s="2"/>
      <c r="C148" s="2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</row>
    <row r="149" spans="1:17" x14ac:dyDescent="0.25">
      <c r="A149" s="2"/>
      <c r="B149" s="2"/>
      <c r="C149" s="2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</row>
    <row r="150" spans="1:17" x14ac:dyDescent="0.25">
      <c r="A150" s="2"/>
      <c r="B150" s="2"/>
      <c r="C150" s="2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</row>
    <row r="151" spans="1:17" x14ac:dyDescent="0.25">
      <c r="A151" s="2"/>
      <c r="B151" s="2"/>
      <c r="C151" s="2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</row>
    <row r="152" spans="1:17" x14ac:dyDescent="0.25">
      <c r="A152" s="2"/>
      <c r="B152" s="2"/>
      <c r="C152" s="2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</row>
    <row r="153" spans="1:17" x14ac:dyDescent="0.25">
      <c r="A153" s="2"/>
      <c r="B153" s="2"/>
      <c r="C153" s="2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</row>
    <row r="154" spans="1:17" x14ac:dyDescent="0.25">
      <c r="A154" s="2"/>
      <c r="B154" s="2"/>
      <c r="C154" s="2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</row>
  </sheetData>
  <mergeCells count="46">
    <mergeCell ref="A1:Q1"/>
    <mergeCell ref="L2:Q2"/>
    <mergeCell ref="L3:Q3"/>
    <mergeCell ref="A7:U7"/>
    <mergeCell ref="L6:Q6"/>
    <mergeCell ref="I6:K6"/>
    <mergeCell ref="A63:A67"/>
    <mergeCell ref="B63:B67"/>
    <mergeCell ref="C63:C67"/>
    <mergeCell ref="C58:C62"/>
    <mergeCell ref="B22:B26"/>
    <mergeCell ref="A22:A26"/>
    <mergeCell ref="B32:B36"/>
    <mergeCell ref="A58:A62"/>
    <mergeCell ref="B58:B62"/>
    <mergeCell ref="A37:A41"/>
    <mergeCell ref="A53:A57"/>
    <mergeCell ref="B53:B57"/>
    <mergeCell ref="C53:C57"/>
    <mergeCell ref="C22:C26"/>
    <mergeCell ref="A47:A51"/>
    <mergeCell ref="B47:B51"/>
    <mergeCell ref="A32:A36"/>
    <mergeCell ref="C27:C31"/>
    <mergeCell ref="A42:A46"/>
    <mergeCell ref="B37:B41"/>
    <mergeCell ref="C37:C41"/>
    <mergeCell ref="C42:C46"/>
    <mergeCell ref="B42:B46"/>
    <mergeCell ref="B8:B10"/>
    <mergeCell ref="A8:A10"/>
    <mergeCell ref="C8:C10"/>
    <mergeCell ref="A27:A31"/>
    <mergeCell ref="A17:A21"/>
    <mergeCell ref="B17:B21"/>
    <mergeCell ref="C17:C21"/>
    <mergeCell ref="A12:A16"/>
    <mergeCell ref="B12:B16"/>
    <mergeCell ref="C12:C16"/>
    <mergeCell ref="B27:B31"/>
    <mergeCell ref="D8:D10"/>
    <mergeCell ref="E9:E10"/>
    <mergeCell ref="E8:Q8"/>
    <mergeCell ref="F9:Q9"/>
    <mergeCell ref="C47:C51"/>
    <mergeCell ref="C32:C36"/>
  </mergeCells>
  <pageMargins left="0.39370078740157483" right="0.39370078740157483" top="1.1811023622047245" bottom="0.39370078740157483" header="0.11811023622047245" footer="0.11811023622047245"/>
  <pageSetup paperSize="9" scale="60" firstPageNumber="3" orientation="landscape" useFirstPageNumber="1" r:id="rId1"/>
  <headerFooter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 2</vt:lpstr>
      <vt:lpstr>'таб 2'!Заголовки_для_печати</vt:lpstr>
      <vt:lpstr>'таб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2022-11-01T04:13:38Z</dcterms:modified>
</cp:coreProperties>
</file>