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 firstSheet="1" activeTab="1"/>
  </bookViews>
  <sheets>
    <sheet name="Таблица 1 " sheetId="12" state="hidden" r:id="rId1"/>
    <sheet name="Таблица 2" sheetId="11" r:id="rId2"/>
    <sheet name="Таблица 3" sheetId="3" state="hidden" r:id="rId3"/>
    <sheet name="Таблица 4" sheetId="4" state="hidden" r:id="rId4"/>
    <sheet name="Таблица 5" sheetId="5" state="hidden" r:id="rId5"/>
    <sheet name="Таблица 6" sheetId="6" state="hidden" r:id="rId6"/>
    <sheet name="Таблица 7" sheetId="7" state="hidden" r:id="rId7"/>
    <sheet name="Таблица 8" sheetId="8" state="hidden" r:id="rId8"/>
    <sheet name="Таблица 9" sheetId="9" state="hidden" r:id="rId9"/>
  </sheets>
  <definedNames>
    <definedName name="_xlnm.Print_Area" localSheetId="0">'Таблица 1 '!$A$1:$K$68</definedName>
    <definedName name="_xlnm.Print_Area" localSheetId="2">'Таблица 3'!$A$1:$D$23</definedName>
    <definedName name="_xlnm.Print_Area" localSheetId="5">'Таблица 6'!$A$1:$P$42</definedName>
  </definedNames>
  <calcPr calcId="144525"/>
</workbook>
</file>

<file path=xl/calcChain.xml><?xml version="1.0" encoding="utf-8"?>
<calcChain xmlns="http://schemas.openxmlformats.org/spreadsheetml/2006/main">
  <c r="J34" i="11" l="1"/>
  <c r="L66" i="11" l="1"/>
  <c r="K66" i="11"/>
  <c r="K60" i="11"/>
  <c r="K34" i="11" l="1"/>
  <c r="L34" i="11"/>
  <c r="M34" i="11"/>
  <c r="N34" i="11"/>
  <c r="O34" i="11"/>
  <c r="P34" i="11"/>
  <c r="Q34" i="11"/>
  <c r="J60" i="11"/>
  <c r="J66" i="11" s="1"/>
  <c r="E18" i="11"/>
  <c r="I13" i="6" l="1"/>
  <c r="P13" i="6"/>
  <c r="O13" i="6"/>
  <c r="N13" i="6"/>
  <c r="M13" i="6"/>
  <c r="L13" i="6"/>
  <c r="K13" i="6"/>
  <c r="J13" i="6"/>
  <c r="I7" i="6"/>
  <c r="J7" i="6"/>
  <c r="K7" i="6"/>
  <c r="L7" i="6"/>
  <c r="M7" i="6"/>
  <c r="N7" i="6"/>
  <c r="O7" i="6"/>
  <c r="P7" i="6"/>
  <c r="D21" i="12" l="1"/>
  <c r="F33" i="11"/>
  <c r="H33" i="11" l="1"/>
  <c r="H59" i="11" s="1"/>
  <c r="H34" i="11"/>
  <c r="H60" i="11" s="1"/>
  <c r="H66" i="11" s="1"/>
  <c r="H35" i="11"/>
  <c r="H57" i="11" l="1"/>
  <c r="H31" i="11"/>
  <c r="H65" i="11"/>
  <c r="H63" i="11" s="1"/>
  <c r="E58" i="11"/>
  <c r="Q35" i="11"/>
  <c r="P35" i="11"/>
  <c r="O35" i="11"/>
  <c r="N35" i="11"/>
  <c r="M35" i="11"/>
  <c r="L35" i="11"/>
  <c r="K35" i="11"/>
  <c r="J35" i="11"/>
  <c r="I35" i="11"/>
  <c r="G35" i="11"/>
  <c r="F35" i="11"/>
  <c r="F34" i="11"/>
  <c r="Q33" i="11"/>
  <c r="P33" i="11"/>
  <c r="O33" i="11"/>
  <c r="N33" i="11"/>
  <c r="M33" i="11"/>
  <c r="L33" i="11"/>
  <c r="L59" i="11" s="1"/>
  <c r="K33" i="11"/>
  <c r="K59" i="11" s="1"/>
  <c r="K57" i="11" s="1"/>
  <c r="J33" i="11"/>
  <c r="J59" i="11" s="1"/>
  <c r="J65" i="11" s="1"/>
  <c r="I33" i="11"/>
  <c r="I59" i="11" s="1"/>
  <c r="G33" i="11"/>
  <c r="Q32" i="11"/>
  <c r="N32" i="11" s="1"/>
  <c r="K32" i="11" s="1"/>
  <c r="J32" i="11" s="1"/>
  <c r="I32" i="11" s="1"/>
  <c r="P32" i="11"/>
  <c r="M32" i="11" s="1"/>
  <c r="O32" i="11"/>
  <c r="L32" i="11" s="1"/>
  <c r="E30" i="11"/>
  <c r="E29" i="11"/>
  <c r="E28" i="11"/>
  <c r="Q27" i="11"/>
  <c r="N27" i="11" s="1"/>
  <c r="N26" i="11" s="1"/>
  <c r="P27" i="11"/>
  <c r="P26" i="11" s="1"/>
  <c r="O27" i="11"/>
  <c r="L27" i="11" s="1"/>
  <c r="L26" i="11" s="1"/>
  <c r="I26" i="11"/>
  <c r="Q25" i="11"/>
  <c r="P25" i="11" s="1"/>
  <c r="O25" i="11" s="1"/>
  <c r="N25" i="11" s="1"/>
  <c r="M25" i="11" s="1"/>
  <c r="L25" i="11" s="1"/>
  <c r="K25" i="11" s="1"/>
  <c r="J25" i="11" s="1"/>
  <c r="I25" i="11" s="1"/>
  <c r="Q24" i="11"/>
  <c r="P24" i="11" s="1"/>
  <c r="O24" i="11" s="1"/>
  <c r="N24" i="11" s="1"/>
  <c r="M24" i="11" s="1"/>
  <c r="E24" i="11" s="1"/>
  <c r="Q23" i="11"/>
  <c r="P23" i="11" s="1"/>
  <c r="O23" i="11" s="1"/>
  <c r="N23" i="11" s="1"/>
  <c r="M23" i="11" s="1"/>
  <c r="E23" i="11" s="1"/>
  <c r="Q22" i="11"/>
  <c r="P22" i="11" s="1"/>
  <c r="O22" i="11" s="1"/>
  <c r="N22" i="11" s="1"/>
  <c r="M22" i="11" s="1"/>
  <c r="L22" i="11" s="1"/>
  <c r="Q21" i="11"/>
  <c r="P21" i="11" s="1"/>
  <c r="O21" i="11" s="1"/>
  <c r="N21" i="11" s="1"/>
  <c r="M21" i="11" s="1"/>
  <c r="E20" i="11"/>
  <c r="I34" i="11"/>
  <c r="Q17" i="11"/>
  <c r="N17" i="11" s="1"/>
  <c r="P17" i="11"/>
  <c r="O17" i="11"/>
  <c r="L17" i="11" s="1"/>
  <c r="E15" i="11"/>
  <c r="E13" i="11"/>
  <c r="Q12" i="11"/>
  <c r="P12" i="11"/>
  <c r="M12" i="11" s="1"/>
  <c r="M11" i="11" s="1"/>
  <c r="O12" i="11"/>
  <c r="F60" i="11" l="1"/>
  <c r="F66" i="11" s="1"/>
  <c r="K22" i="11"/>
  <c r="J22" i="11" s="1"/>
  <c r="L21" i="11"/>
  <c r="G59" i="11"/>
  <c r="G65" i="11" s="1"/>
  <c r="E33" i="11"/>
  <c r="I65" i="11"/>
  <c r="J57" i="11"/>
  <c r="H32" i="11"/>
  <c r="G32" i="11" s="1"/>
  <c r="F32" i="11" s="1"/>
  <c r="E32" i="11" s="1"/>
  <c r="H25" i="11"/>
  <c r="G25" i="11" s="1"/>
  <c r="F25" i="11" s="1"/>
  <c r="E25" i="11" s="1"/>
  <c r="F59" i="11"/>
  <c r="F31" i="11"/>
  <c r="M27" i="11"/>
  <c r="M26" i="11" s="1"/>
  <c r="J31" i="11"/>
  <c r="L16" i="11"/>
  <c r="O26" i="11"/>
  <c r="P11" i="11"/>
  <c r="E35" i="11"/>
  <c r="K27" i="11"/>
  <c r="K21" i="11"/>
  <c r="O11" i="11"/>
  <c r="L12" i="11"/>
  <c r="L11" i="11" s="1"/>
  <c r="E14" i="11"/>
  <c r="M17" i="11"/>
  <c r="K31" i="11"/>
  <c r="Q26" i="11"/>
  <c r="N12" i="11"/>
  <c r="Q11" i="11"/>
  <c r="K17" i="11"/>
  <c r="I31" i="11"/>
  <c r="I60" i="11"/>
  <c r="I57" i="11" s="1"/>
  <c r="J27" i="11" l="1"/>
  <c r="H27" i="11" s="1"/>
  <c r="H26" i="11" s="1"/>
  <c r="F57" i="11"/>
  <c r="E59" i="11"/>
  <c r="F65" i="11"/>
  <c r="J26" i="11"/>
  <c r="K26" i="11"/>
  <c r="K12" i="11"/>
  <c r="N11" i="11"/>
  <c r="K65" i="11"/>
  <c r="L65" i="11" s="1"/>
  <c r="J63" i="11"/>
  <c r="F63" i="11"/>
  <c r="K16" i="11"/>
  <c r="J17" i="11"/>
  <c r="I66" i="11"/>
  <c r="I63" i="11" s="1"/>
  <c r="L31" i="11"/>
  <c r="M16" i="11"/>
  <c r="I22" i="11"/>
  <c r="H22" i="11" s="1"/>
  <c r="H21" i="11" s="1"/>
  <c r="J21" i="11"/>
  <c r="L57" i="11" l="1"/>
  <c r="E65" i="11"/>
  <c r="K63" i="11"/>
  <c r="G27" i="11"/>
  <c r="I21" i="11"/>
  <c r="L63" i="11"/>
  <c r="I17" i="11"/>
  <c r="H17" i="11" s="1"/>
  <c r="H16" i="11" s="1"/>
  <c r="J16" i="11"/>
  <c r="N16" i="11"/>
  <c r="J12" i="11"/>
  <c r="K11" i="11"/>
  <c r="F27" i="11" l="1"/>
  <c r="F26" i="11" s="1"/>
  <c r="G26" i="11"/>
  <c r="I16" i="11"/>
  <c r="M63" i="11"/>
  <c r="O16" i="11"/>
  <c r="J11" i="11"/>
  <c r="I12" i="11"/>
  <c r="H12" i="11" s="1"/>
  <c r="H11" i="11" s="1"/>
  <c r="G22" i="11"/>
  <c r="E27" i="11" l="1"/>
  <c r="E26" i="11" s="1"/>
  <c r="F22" i="11"/>
  <c r="E22" i="11" s="1"/>
  <c r="E21" i="11" s="1"/>
  <c r="G21" i="11"/>
  <c r="P16" i="11"/>
  <c r="G17" i="11"/>
  <c r="I11" i="11"/>
  <c r="N63" i="11"/>
  <c r="G12" i="11" l="1"/>
  <c r="Q16" i="11"/>
  <c r="E19" i="11"/>
  <c r="O63" i="11"/>
  <c r="F17" i="11"/>
  <c r="G16" i="11"/>
  <c r="F21" i="11"/>
  <c r="P63" i="11" l="1"/>
  <c r="E17" i="11"/>
  <c r="F16" i="11"/>
  <c r="E16" i="11" s="1"/>
  <c r="F12" i="11"/>
  <c r="G11" i="11"/>
  <c r="G34" i="11" s="1"/>
  <c r="E34" i="11" s="1"/>
  <c r="G60" i="11" l="1"/>
  <c r="G57" i="11" s="1"/>
  <c r="E57" i="11" s="1"/>
  <c r="G31" i="11"/>
  <c r="E31" i="11" s="1"/>
  <c r="F11" i="11"/>
  <c r="E11" i="11" s="1"/>
  <c r="E12" i="11"/>
  <c r="Q63" i="11"/>
  <c r="G66" i="11" l="1"/>
  <c r="E66" i="11" s="1"/>
  <c r="E60" i="11"/>
  <c r="G63" i="11" l="1"/>
  <c r="E63" i="11"/>
  <c r="E14" i="6" l="1"/>
  <c r="H13" i="6"/>
  <c r="G13" i="6"/>
  <c r="F13" i="6"/>
  <c r="E13" i="6"/>
  <c r="D13" i="6"/>
  <c r="E8" i="6"/>
  <c r="H7" i="6"/>
  <c r="G7" i="6"/>
  <c r="F7" i="6"/>
  <c r="E7" i="6"/>
  <c r="D7" i="6"/>
  <c r="G21" i="12" l="1"/>
  <c r="F21" i="12"/>
  <c r="E21" i="12" l="1"/>
  <c r="H21" i="12"/>
  <c r="G7" i="7" l="1"/>
</calcChain>
</file>

<file path=xl/sharedStrings.xml><?xml version="1.0" encoding="utf-8"?>
<sst xmlns="http://schemas.openxmlformats.org/spreadsheetml/2006/main" count="407" uniqueCount="204">
  <si>
    <t>Наименование муниципальнойпрограммы</t>
  </si>
  <si>
    <t>Паспорт муниципальной 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</si>
  <si>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</si>
  <si>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</si>
  <si>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</si>
  <si>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</si>
  <si>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</si>
  <si>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Цели муниципальной программы</t>
  </si>
  <si>
    <t>Задачи муниципальной 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</si>
  <si>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</si>
  <si>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</si>
  <si>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</si>
  <si>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</si>
  <si>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Значение показателя по годам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</si>
  <si>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</si>
  <si>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</si>
  <si>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</si>
  <si>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</si>
  <si>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</si>
  <si>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</si>
  <si>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</si>
  <si>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</si>
  <si>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</si>
  <si>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</si>
  <si>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</si>
  <si>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Наименование портфеля проектов (срок реализации дд.мм.гг-дд.мм.гггг)</t>
  </si>
  <si>
    <t>Наименование проекта автономного округа (срок реализации дд.мм.гг-дд.мм.гггг)</t>
  </si>
  <si>
    <t>Объем налоговых расходов муниципального образования</t>
  </si>
  <si>
    <t>2.1</t>
  </si>
  <si>
    <t>Ответственный исполнитель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</si>
  <si>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</si>
  <si>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</si>
  <si>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</si>
  <si>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порядка, номер приложения (при наличии)</t>
  </si>
  <si>
    <t>Всего в том числе</t>
  </si>
  <si>
    <t>Наименование объекта</t>
  </si>
  <si>
    <t>Мощность</t>
  </si>
  <si>
    <t>Срок строительства, проектирования (характер работ)</t>
  </si>
  <si>
    <t>Рассчетная стоимость объекта в ценах соответствующих лет с учетом периода реализации проекта</t>
  </si>
  <si>
    <t>Остаток стоимости на 01.01.20_</t>
  </si>
  <si>
    <t>Инвестиции на 20_год</t>
  </si>
  <si>
    <t>всего</t>
  </si>
  <si>
    <t>иные средства</t>
  </si>
  <si>
    <t>Механизм реализации</t>
  </si>
  <si>
    <t>Заказчик по строительству (приобретению)</t>
  </si>
  <si>
    <t>Перечень
 реализуемых объектов на 20_ год и на плановый период 20_ и 20_ годов, включая приобретение объектов недвижимого имущества, объетов, создаваемых в соответствии с соглашениями о государственно-частном партнерстве, муниципально-частом партнерстве и концессионными соглашениями</t>
  </si>
  <si>
    <t>Таблица 4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</si>
  <si>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</si>
  <si>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</si>
  <si>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</si>
  <si>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Срок строительства, проектирования (приобретения)</t>
  </si>
  <si>
    <t>Механизм реализации (источник финансирования)</t>
  </si>
  <si>
    <t>№</t>
  </si>
  <si>
    <t>Наименование показателя</t>
  </si>
  <si>
    <t xml:space="preserve">Базовый показатель на начало реализации муниципальной программы </t>
  </si>
  <si>
    <t>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</si>
  <si>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</si>
  <si>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Таблица 6</t>
  </si>
  <si>
    <t>Основание</t>
  </si>
  <si>
    <t xml:space="preserve">Нормативный правовой акт </t>
  </si>
  <si>
    <t>Реквизиты</t>
  </si>
  <si>
    <t>Пункт, подпункт</t>
  </si>
  <si>
    <t>Содержание</t>
  </si>
  <si>
    <t>Структурные элементы (основного мероприятия) муниципальной программы</t>
  </si>
  <si>
    <t>Сумма всего, руб.</t>
  </si>
  <si>
    <t>по годам в руб.</t>
  </si>
  <si>
    <t>Наказы избирателей</t>
  </si>
  <si>
    <t>Таблица 7</t>
  </si>
  <si>
    <t>Номер, наименование мероприятия (Приложение 2)</t>
  </si>
  <si>
    <t>Меры направленные на достижение значений (уровней) показателей</t>
  </si>
  <si>
    <t>Наименование портфеля проектов основанного на национальных и федеральных проектах Российской Федерации</t>
  </si>
  <si>
    <t>Ответственный исполнитель/соисполнитель</t>
  </si>
  <si>
    <t>Контрольное событие (промежуточный результат)</t>
  </si>
  <si>
    <t>Таблица 8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</si>
  <si>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Ханты-Мансийского автономного округа - Югры </t>
  </si>
  <si>
    <t>Задача №1</t>
  </si>
  <si>
    <t>1.1.</t>
  </si>
  <si>
    <t>1.2.</t>
  </si>
  <si>
    <t>Задача №2</t>
  </si>
  <si>
    <t>2.1.</t>
  </si>
  <si>
    <t>2.2.</t>
  </si>
  <si>
    <t>Содержание предложения</t>
  </si>
  <si>
    <t>Структурные элементы (основные мероприятия) муниципальной программы</t>
  </si>
  <si>
    <t>Номер, наименование показателя</t>
  </si>
  <si>
    <t>Автор</t>
  </si>
  <si>
    <t>Таблица 9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</si>
  <si>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 - экономическое развитие Ханты-Мансийского автономного округа - Югры и города Покачи</t>
  </si>
  <si>
    <t>Направления расходов структурного элемента (основного мероприятия)</t>
  </si>
  <si>
    <t xml:space="preserve"> -</t>
  </si>
  <si>
    <t>Прочие расходы</t>
  </si>
  <si>
    <t>В том числе:</t>
  </si>
  <si>
    <t>Таблица 1</t>
  </si>
  <si>
    <t>Таблица 3</t>
  </si>
  <si>
    <t>Всего (2019-2030)</t>
  </si>
  <si>
    <t>2026-2030</t>
  </si>
  <si>
    <t>На момент окончания реализации муниципальной программы (2030)</t>
  </si>
  <si>
    <t>2019-2030</t>
  </si>
  <si>
    <t>Управление образования администрации города Покачи</t>
  </si>
  <si>
    <t>6</t>
  </si>
  <si>
    <t>Заместитель главы города Покачи</t>
  </si>
  <si>
    <t>2023</t>
  </si>
  <si>
    <t>3.1</t>
  </si>
  <si>
    <t>3.2</t>
  </si>
  <si>
    <t xml:space="preserve"> Организация отдыха детей города Покачи в каникулярное время</t>
  </si>
  <si>
    <t xml:space="preserve">1. Управление культуры, спорта и молодежной политики администрации города Покачи;
2. Отдел по осуществлению деятельности муниципальной комиссии по делам несовершеннолетних и защите их прав администрации города Покачи;
3. Бюджетное учреждение "Центр по бухгалтерскому и экономическому обслуживанию";
4. Негосударственные организации (некоммерческие, коммерческие), в том числе социально ориентированные некоммерческие организации.
</t>
  </si>
  <si>
    <t xml:space="preserve">Создание условий для организации отдыха детей в каникулярный период
</t>
  </si>
  <si>
    <t xml:space="preserve">1. Развитие и качественное улучшение инфраструктуры отдыха детей города.
2. Развитие малозатратных форм отдыха детей города.
3. Организация отдыха детей города в весенний, осенний и летний каникулярные периоды.
</t>
  </si>
  <si>
    <t xml:space="preserve">1. Организация работы малозатратных форм отдыха детей в каникулярное время;
2. Организация работы городских лагерей различных типов в каникулярное время;
3. Организация отдыха, оздоровления детей города Покачи за пределами.
</t>
  </si>
  <si>
    <t>Доля детей от 6 до 17 лет (включительно), охваченных отдыхом в лагерях с дневным пребыванием, % Д6-17 лдп / Д6-17 всего x 100%</t>
  </si>
  <si>
    <t>Количество детей от 6 до 17 лет (включительно), отдохнувших в лагерях с дневным пребыванием (чел.) (Д6-17 лдп) &lt;1&gt;</t>
  </si>
  <si>
    <t>Количество детей в возрасте от 6 до 17 лет обучающихся в общеобразовательных организациях города Покачи по состоянию на 01.01 текущего года (чел.) (Д6-17 всего) &lt;2&gt;</t>
  </si>
  <si>
    <t>Доля детей "группы риска" состоящих на профилактическом учете муниципальной комиссии по делам несовершеннолетних, охваченных различными формами отдыха и оздоровления, % Д6-17 пу лдп / Д6-17 пу x 100%</t>
  </si>
  <si>
    <t>Количество детей от 6 до 17 лет (включительно), состоящих на профилактическом учете в муниципальной комиссии по делам несовершеннолетних, отдохнувших в лагерях с дневным пребыванием (чел.) (Д6-17 пу лдп)</t>
  </si>
  <si>
    <t>Количество детей от 6 до 17 лет (включительно), состоящих на профилактическом учете в муниципальной комиссии по делам несовершеннолетних (чел.) (Д6-17 пу)</t>
  </si>
  <si>
    <t>Доля детей в возрасте от 6 до 17 лет, охваченными различными формами отдыха и оздоровления, %. Д6-17 орф / Д6-17 всего X 100% &lt;3&gt;</t>
  </si>
  <si>
    <t>Количество детей в возрасте от 6 до 17 лет, охваченными различными формами отдыха и оздоровления (чел.) (Д6-17 орф)</t>
  </si>
  <si>
    <t>Общее количество детей в возрасте от 6 до 17 лет обучающихся в общеобразовательных организациях города Покачи (чел.) (Д6-17 всего) &lt;2&gt;</t>
  </si>
  <si>
    <t>Количество детей в возрасте от 6 до 17 лет, охваченных организованным отдыхом в климатически благоприятных регионах России, чел. &lt;4&gt;</t>
  </si>
  <si>
    <t>Количество клубных объединений, организованных учреждениями культуры и спорта, в каникулярное время на территории города Покачи (ед.)</t>
  </si>
  <si>
    <t>Количество негосударственных организаций (некоммерческие, коммерческие), в том числе социально ориентированные некоммерческие организации (ед.)</t>
  </si>
  <si>
    <t xml:space="preserve"> Распоряжение заместителя главы города, курирующего данное направление "О выезде детей"
</t>
  </si>
  <si>
    <t>2</t>
  </si>
  <si>
    <t>3</t>
  </si>
  <si>
    <t>100</t>
  </si>
  <si>
    <t>1</t>
  </si>
  <si>
    <t>Управление образования администрации города Покачи, отдел по осуществлению деятельности муниципальной комиссии по делам несовершеннолетних и защите их прав администрации города Покачи</t>
  </si>
  <si>
    <t>Управление образования администрации города Покачи, управление культуры, спорта и молодежной политики администрации города Покачи</t>
  </si>
  <si>
    <t xml:space="preserve">Управление образования администрации города Покачи, управление культуры, спорта и молодежной политики администрации города Покачи, </t>
  </si>
  <si>
    <t>Управление культуры, спорта и молодежной политики администрации города Покачи</t>
  </si>
  <si>
    <t>&lt;1&gt; - распоряжение заместителя главы города, курирующего данное направление "Об организации лагерей с дневным пребыванием детей города Покачи"</t>
  </si>
  <si>
    <t>&lt;2&gt; - Комплектование детей в обшеобразовательных организациях города Покачи по состоянию на 01.01. текущего года.</t>
  </si>
  <si>
    <t>&lt;4&gt; -  распоряжение заместителя главы города, курирующего данное направление "О выезде детей"</t>
  </si>
  <si>
    <t>&lt;3&gt; - Постановление Правительства ХМАО-Югры от 31.10.2021 №468-п "О государственной программе Ханты-Мансийского автономного округа-Югры "Развитие образования"</t>
  </si>
  <si>
    <t>Номер основного мероприятия</t>
  </si>
  <si>
    <t>Основные мероприятия муниципальной программы  (их связь с целевыми показателями муниципальной программы)</t>
  </si>
  <si>
    <t>Ответственный исполнитель/
соисполнитель</t>
  </si>
  <si>
    <t>Финансовые затраты на реализацию (рублей)</t>
  </si>
  <si>
    <t>в том числе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</si>
  <si>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</si>
  <si>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</si>
  <si>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</si>
  <si>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</si>
  <si>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</si>
  <si>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</si>
  <si>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</si>
  <si>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</si>
  <si>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</si>
  <si>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</si>
  <si>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</si>
  <si>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</si>
  <si>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Организация работы малозатратных форм отдыха детей в каникулярное время (показатель №5)</t>
  </si>
  <si>
    <t>Организация работы городских лагерей различных типов в каникулярное время   (показатели №1, №2,№6)</t>
  </si>
  <si>
    <t xml:space="preserve">Организация питания детей в возрасте от 6 до 17 лет (включительно) в лагерях с дневным пребыванием детей, в возрасте от 8 до 17 лет (включительно), в палаточных лагерях на детей в возрасте от 8 до 17 лет (включительно), в возрасте от 14 до 17 лет (включительно) - в лагерях труда и отдыха с дневным пребыванием  детей </t>
  </si>
  <si>
    <t>Организация отдыха, оздоровления  детей города Покачи за пределами  (показатели №4,№3)</t>
  </si>
  <si>
    <t>ВСЕГО ПО ПРОГРАММЕ:</t>
  </si>
  <si>
    <t>ВСЕГО</t>
  </si>
  <si>
    <t>инвестиции в объекты муниципальной собственности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</si>
  <si>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</si>
  <si>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</si>
  <si>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</si>
  <si>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Ответственный исполнитель -управление образования администрации города Покачи</t>
  </si>
  <si>
    <t>Соисполнители:</t>
  </si>
  <si>
    <t>Ууправление культуры, спорта и молодежной политики администрации города Покачи</t>
  </si>
  <si>
    <t>Отдел по осуществлению деятельности муниципальной комиссии по делам несовершеннолетних  и защите их прав администрации города Покачи</t>
  </si>
  <si>
    <t>Основные мероприятия</t>
  </si>
  <si>
    <t>Цель "Создание условий для организации отдыха детей в каникулярный период"</t>
  </si>
  <si>
    <t>Задачи 1. "Развитие малозатратных форм отдыха детей города."</t>
  </si>
  <si>
    <t>Основныое мероприятие "Организация работы малозатратных форм отдыха детей в каникулярное время"</t>
  </si>
  <si>
    <t>Организация работы малозатратных форм отдыха детей в каникулярное время</t>
  </si>
  <si>
    <t>Основное мероприятие "Организация работы городских лагерей различных типов в каникулярное время"</t>
  </si>
  <si>
    <t>Организация работы городских лагерей различных типов в каникулярное время</t>
  </si>
  <si>
    <t>Задачи 2 "Организация отдыха детей города в весенний, осенний и летний каникулярные периоды", "Развитие и качественное улучшение инфраструктуры отдыха детей города"</t>
  </si>
  <si>
    <t>Задачи 3 "Организация отдыха детей города в весенний, осенний и летний каникулярные периоды", "Развитие и качественное улучшение инфраструктуры отдыха детей города"</t>
  </si>
  <si>
    <t>Основное мероприятие "Организация отдыха, оздоровления детей города Покачи за пределами"</t>
  </si>
  <si>
    <t>Организация отдыха, оздоровления  детей города Покачи за пределами</t>
  </si>
  <si>
    <t>Постановление Правительства Ханты-Мансийского автономного округа - Югры от 27.01.2010 №21-п «О порядке организации отдыха и оздоровления детей, имеющих место жительства в Ханты-Мансийском автономном округе – Югре»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</si>
  <si>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Югры».</t>
  </si>
  <si>
    <t>Федеральный закон от 24.07.1998 №124-ФЗ «Об основных гарантиях прав ребенка в Российской Федерации»</t>
  </si>
  <si>
    <t>Постановление администрации города Покачи от 09.06.2020 №466 «Об утверждении Положения о мероприятиях по обеспечению организации отдыха детей, имеющих место жительства в городе Покачи, в каникулярное время, включая мероприятия по обеспечению безопасности их жизни и здоровья»</t>
  </si>
  <si>
    <t xml:space="preserve">Постановление администрации города Покачи от 16.06.2021 №488 «О Порядке определения объема и предоставления из бюджета города Покачи субсидии, в том числе грантов в форме субсидии, юридическим лицам (за исключением государственным (муниципальным) учреждениям), индивидуальным предпринимателям, а также физическим лицам – производителям товаров, работ, услуг на финансовое обеспечение затрат, связанных с организацией отдыха детей и молодежи на территории города Покачи»
</t>
  </si>
  <si>
    <t>Постановление администрации города Покачи от 12.03.2021 №211 «Об осуществлении отдельного государственного полномочия по организации и обеспечению отдыха и оздоровления детей"</t>
  </si>
  <si>
    <t>Постановление администрации города Покачи от 15.02.2022 №173 "«Об организации отдыха детей города Покачи в каникулярное время в 2022 году»</t>
  </si>
  <si>
    <t>Оплата труда и начисления на оплату труда</t>
  </si>
  <si>
    <t>Оплата труда и начисления на оплату труда работников и подростков лагерей с дневным пребыванием детей, приобретение моющих и чистящих средств, санитарно-эпидемиологическое заключение, оплата за проведение санитарно-бактериологических, химических исследований в лагере с дневным пребыванием, оплата за проведение обследования на носительство вирусных кишечных инфекций работников пищеблока, питьевой режим, обследование на COVID-19, медицинский осмотр работников лагерей с дневным пребыванием, организация питания детей в лагерях с дневным пребыванием детей</t>
  </si>
  <si>
    <t>Приобретение путевок, страхование детей от несчастных случаев, расходы на сопровождающих организованных групп детей,  транспортные расходы</t>
  </si>
  <si>
    <t>Таблица 2</t>
  </si>
  <si>
    <t>Распределение финасовых ресурсов мунципальной программы</t>
  </si>
  <si>
    <t>4</t>
  </si>
  <si>
    <t>5</t>
  </si>
  <si>
    <t>Распоряжение заместителя главы города, курирующего данное направление "Об организации лагерей с дневным пребыванием детей города Покачи", Комплектование детей в общеобразовательных организациях города Покачи по состоянию на 01.01 текущего года.</t>
  </si>
  <si>
    <t xml:space="preserve"> Постановление Правительства ХМАО - Югры от 31.10.2021 N 468-п "О государственной программе Ханты-Мансийского автономного округа - Югры "Развитие образования", Комплектование детей в общеобразовательных организациях города Покачи по состоянию на 01.01 текущего года.
</t>
  </si>
  <si>
    <t>Постановление администрации города Покачи от 16.06.2021 №488 «О Порядке определения объема и предоставления из бюджета города Покачи субсидии, в том числе грантов в форме субсидии, юридическим лицам (за исключением государственным (муниципальным) учреждениям), индивидуальным предпринимателям, а также физическим лицам – производителям товаров, работ, услуг на финансовое обеспечение затрат, связанных с организацией отдыха детей и молодежи на территории города Покачи».</t>
  </si>
  <si>
    <t xml:space="preserve">Реестр несовершеннолетних, находящихся в социально опасном положении </t>
  </si>
  <si>
    <t>Управление культуры, спорта и молодежной политики администрации города Покачи, муниципальное учреждение «Центр по бухгалтерскому и экономическому обслуживанию»</t>
  </si>
  <si>
    <t>Управление образования администрации города Покачи, управление культуры, спорта и молодежной политики администрации города Покачи, мунципальное учреждение «Центр по бухгалтерскому и экономическому обслуживанию»</t>
  </si>
  <si>
    <t>Управление образования администрации города Покачи, управление культуры, спорта и молодежной политики администрации города Покачи, муниципальное учреждение «Центр по бухгалтерскому и экономическому обслуживанию»</t>
  </si>
  <si>
    <t>Муниципальное учреждение «Центр по бухгалтерскому и экономическому обслуживанию»</t>
  </si>
  <si>
    <t>Постановление администрации города Покачи "Об организации отдыха детей города Покачи в каникулярное время"</t>
  </si>
  <si>
    <t>115</t>
  </si>
  <si>
    <t>84,4</t>
  </si>
  <si>
    <t>75,4</t>
  </si>
  <si>
    <t>83,3</t>
  </si>
  <si>
    <t>74,5</t>
  </si>
  <si>
    <t>Приложение 
к постановлению администрации 
города Покачи
от 28.10.2022  № 1129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</si>
</sst>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[$-419]#,##0.00"/>
    <numFmt numFmtId="167" formatCode="[$-419]#,##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166" fontId="0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43" fontId="3" fillId="0" borderId="0" applyFont="0" applyFill="0" applyBorder="0" applyAlignment="0" applyProtection="0"/>
  </cellStyleXfs>
  <cellXfs count="312">
    <xf numFmtId="166" fontId="0" fillId="0" borderId="0" xfId="0"/>
    <xf numFmtId="166" fontId="1" fillId="0" borderId="1" xfId="0" applyFont="1" applyBorder="1"/>
    <xf numFmtId="166" fontId="1" fillId="0" borderId="0" xfId="0" applyFont="1"/>
    <xf numFmtId="166" fontId="1" fillId="0" borderId="1" xfId="0" applyFont="1" applyBorder="1" applyAlignment="1">
      <alignment horizontal="center" vertical="center" wrapText="1"/>
    </xf>
    <xf numFmtId="166" fontId="1" fillId="0" borderId="1" xfId="0" applyFont="1" applyBorder="1" applyAlignment="1">
      <alignment horizontal="center" vertical="center"/>
    </xf>
    <xf numFmtId="166" fontId="2" fillId="0" borderId="1" xfId="0" applyFont="1" applyBorder="1" applyAlignment="1">
      <alignment horizontal="center" vertical="center" wrapText="1"/>
    </xf>
    <xf numFmtId="166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6" fontId="1" fillId="0" borderId="0" xfId="0" applyFont="1" applyAlignment="1">
      <alignment horizontal="right"/>
    </xf>
    <xf numFmtId="166" fontId="4" fillId="0" borderId="0" xfId="0" applyFont="1" applyFill="1"/>
    <xf numFmtId="4" fontId="1" fillId="0" borderId="1" xfId="0" applyNumberFormat="1" applyFont="1" applyBorder="1"/>
    <xf numFmtId="166" fontId="1" fillId="0" borderId="0" xfId="0" applyFont="1" applyFill="1"/>
    <xf numFmtId="166" fontId="4" fillId="0" borderId="0" xfId="2" applyFont="1" applyFill="1"/>
    <xf numFmtId="166" fontId="5" fillId="0" borderId="0" xfId="2" applyFont="1" applyFill="1"/>
    <xf numFmtId="166" fontId="1" fillId="0" borderId="0" xfId="2" applyFont="1" applyFill="1"/>
    <xf numFmtId="166" fontId="3" fillId="0" borderId="0" xfId="2" applyFill="1"/>
    <xf numFmtId="166" fontId="4" fillId="0" borderId="26" xfId="0" applyFont="1" applyBorder="1" applyAlignment="1">
      <alignment vertical="top" wrapText="1"/>
    </xf>
    <xf numFmtId="166" fontId="4" fillId="0" borderId="32" xfId="0" applyFont="1" applyFill="1" applyBorder="1" applyAlignment="1">
      <alignment vertical="top" wrapText="1"/>
    </xf>
    <xf numFmtId="166" fontId="4" fillId="0" borderId="10" xfId="0" applyFont="1" applyBorder="1" applyAlignment="1">
      <alignment vertical="top" wrapText="1"/>
    </xf>
    <xf numFmtId="166" fontId="4" fillId="0" borderId="26" xfId="0" applyFont="1" applyBorder="1" applyAlignment="1">
      <alignment vertical="top"/>
    </xf>
    <xf numFmtId="166" fontId="4" fillId="0" borderId="1" xfId="0" applyFont="1" applyFill="1" applyBorder="1" applyAlignment="1">
      <alignment horizontal="center" vertical="center" wrapText="1"/>
    </xf>
    <xf numFmtId="166" fontId="4" fillId="0" borderId="1" xfId="0" applyFont="1" applyFill="1" applyBorder="1" applyAlignment="1">
      <alignment horizontal="center" vertical="center"/>
    </xf>
    <xf numFmtId="166" fontId="4" fillId="0" borderId="1" xfId="0" applyFont="1" applyBorder="1" applyAlignment="1">
      <alignment horizontal="center" vertical="center" wrapText="1"/>
    </xf>
    <xf numFmtId="166" fontId="4" fillId="0" borderId="25" xfId="0" applyFont="1" applyFill="1" applyBorder="1" applyAlignment="1">
      <alignment horizontal="center" vertical="center" wrapText="1"/>
    </xf>
    <xf numFmtId="166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166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Font="1" applyBorder="1" applyAlignment="1">
      <alignment horizontal="center" vertical="top" wrapText="1"/>
    </xf>
    <xf numFmtId="166" fontId="4" fillId="0" borderId="3" xfId="0" applyFont="1" applyBorder="1" applyAlignment="1">
      <alignment horizontal="center" vertical="center"/>
    </xf>
    <xf numFmtId="166" fontId="4" fillId="0" borderId="4" xfId="0" applyFont="1" applyBorder="1" applyAlignment="1">
      <alignment horizontal="center" vertical="center"/>
    </xf>
    <xf numFmtId="166" fontId="4" fillId="0" borderId="1" xfId="0" applyFont="1" applyFill="1" applyBorder="1" applyAlignment="1">
      <alignment vertical="top" wrapText="1"/>
    </xf>
    <xf numFmtId="166" fontId="4" fillId="0" borderId="1" xfId="0" applyFont="1" applyBorder="1" applyAlignment="1">
      <alignment vertical="top" wrapText="1"/>
    </xf>
    <xf numFmtId="166" fontId="2" fillId="0" borderId="25" xfId="0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3" borderId="1" xfId="0" applyNumberFormat="1" applyFont="1" applyFill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6" fontId="8" fillId="3" borderId="1" xfId="0" applyFont="1" applyFill="1" applyBorder="1" applyAlignment="1">
      <alignment horizontal="center" vertical="center" wrapText="1"/>
    </xf>
    <xf numFmtId="166" fontId="8" fillId="3" borderId="39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 vertical="center" wrapText="1"/>
    </xf>
    <xf numFmtId="166" fontId="8" fillId="3" borderId="5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/>
    </xf>
    <xf numFmtId="166" fontId="9" fillId="3" borderId="5" xfId="0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/>
    </xf>
    <xf numFmtId="164" fontId="9" fillId="2" borderId="7" xfId="0" applyNumberFormat="1" applyFont="1" applyFill="1" applyBorder="1" applyAlignment="1">
      <alignment horizontal="center"/>
    </xf>
    <xf numFmtId="4" fontId="13" fillId="2" borderId="7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/>
    </xf>
    <xf numFmtId="164" fontId="13" fillId="3" borderId="1" xfId="0" applyNumberFormat="1" applyFont="1" applyFill="1" applyBorder="1" applyAlignment="1">
      <alignment horizontal="center"/>
    </xf>
    <xf numFmtId="4" fontId="13" fillId="3" borderId="1" xfId="0" applyNumberFormat="1" applyFont="1" applyFill="1" applyBorder="1" applyAlignment="1">
      <alignment horizontal="center"/>
    </xf>
    <xf numFmtId="166" fontId="9" fillId="3" borderId="41" xfId="0" applyFont="1" applyFill="1" applyBorder="1" applyAlignment="1">
      <alignment horizontal="left" vertical="center" wrapText="1"/>
    </xf>
    <xf numFmtId="2" fontId="9" fillId="3" borderId="6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/>
    </xf>
    <xf numFmtId="166" fontId="14" fillId="2" borderId="1" xfId="0" applyFont="1" applyFill="1" applyBorder="1" applyAlignment="1">
      <alignment horizontal="left" vertical="center" wrapText="1"/>
    </xf>
    <xf numFmtId="166" fontId="8" fillId="0" borderId="5" xfId="0" applyFont="1" applyFill="1" applyBorder="1" applyAlignment="1">
      <alignment horizontal="left" vertical="center" wrapText="1"/>
    </xf>
    <xf numFmtId="166" fontId="9" fillId="0" borderId="5" xfId="0" applyFont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/>
    </xf>
    <xf numFmtId="166" fontId="10" fillId="0" borderId="6" xfId="0" applyFont="1" applyBorder="1"/>
    <xf numFmtId="166" fontId="9" fillId="0" borderId="6" xfId="0" applyFont="1" applyBorder="1" applyAlignment="1">
      <alignment horizontal="left" vertical="center" wrapText="1"/>
    </xf>
    <xf numFmtId="166" fontId="9" fillId="0" borderId="6" xfId="0" applyFont="1" applyBorder="1" applyAlignment="1">
      <alignment horizontal="center" vertical="center" wrapText="1"/>
    </xf>
    <xf numFmtId="166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166" fontId="10" fillId="0" borderId="0" xfId="0" applyFont="1" applyBorder="1" applyAlignment="1">
      <alignment horizontal="center"/>
    </xf>
    <xf numFmtId="166" fontId="9" fillId="0" borderId="39" xfId="0" applyFont="1" applyBorder="1" applyAlignment="1">
      <alignment horizontal="left" vertical="center" wrapText="1"/>
    </xf>
    <xf numFmtId="166" fontId="10" fillId="0" borderId="7" xfId="0" applyFont="1" applyBorder="1" applyAlignment="1">
      <alignment horizontal="center"/>
    </xf>
    <xf numFmtId="164" fontId="9" fillId="3" borderId="1" xfId="0" applyNumberFormat="1" applyFont="1" applyFill="1" applyBorder="1" applyAlignment="1">
      <alignment horizontal="center" vertical="center"/>
    </xf>
    <xf numFmtId="166" fontId="10" fillId="0" borderId="1" xfId="0" applyFont="1" applyBorder="1" applyAlignment="1">
      <alignment horizontal="center"/>
    </xf>
    <xf numFmtId="166" fontId="4" fillId="0" borderId="8" xfId="0" applyFont="1" applyBorder="1" applyAlignment="1">
      <alignment horizontal="center" vertical="center"/>
    </xf>
    <xf numFmtId="166" fontId="4" fillId="3" borderId="13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6" fontId="4" fillId="0" borderId="8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left" vertical="center" wrapText="1"/>
    </xf>
    <xf numFmtId="49" fontId="8" fillId="2" borderId="9" xfId="0" applyNumberFormat="1" applyFont="1" applyFill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166" fontId="4" fillId="0" borderId="1" xfId="0" applyFont="1" applyBorder="1" applyAlignment="1">
      <alignment horizontal="left" vertical="top" wrapText="1"/>
    </xf>
    <xf numFmtId="166" fontId="4" fillId="0" borderId="1" xfId="0" applyFont="1" applyFill="1" applyBorder="1" applyAlignment="1">
      <alignment horizontal="left"/>
    </xf>
    <xf numFmtId="166" fontId="4" fillId="0" borderId="1" xfId="0" applyFont="1" applyFill="1" applyBorder="1" applyAlignment="1">
      <alignment horizontal="left" wrapText="1"/>
    </xf>
    <xf numFmtId="166" fontId="4" fillId="0" borderId="0" xfId="0" applyFont="1" applyAlignment="1">
      <alignment horizontal="left" wrapText="1"/>
    </xf>
    <xf numFmtId="166" fontId="1" fillId="0" borderId="1" xfId="0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166" fontId="1" fillId="0" borderId="0" xfId="2" applyFont="1" applyFill="1" applyAlignment="1">
      <alignment horizontal="right"/>
    </xf>
    <xf numFmtId="166" fontId="4" fillId="0" borderId="1" xfId="0" applyFont="1" applyFill="1" applyBorder="1" applyAlignment="1">
      <alignment horizontal="left" vertical="center" wrapText="1"/>
    </xf>
    <xf numFmtId="166" fontId="4" fillId="0" borderId="1" xfId="0" applyFont="1" applyFill="1" applyBorder="1" applyAlignment="1">
      <alignment horizontal="left" vertical="top" wrapText="1"/>
    </xf>
    <xf numFmtId="166" fontId="5" fillId="3" borderId="1" xfId="0" applyNumberFormat="1" applyFont="1" applyFill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/>
    </xf>
    <xf numFmtId="166" fontId="3" fillId="3" borderId="0" xfId="2" applyFill="1"/>
    <xf numFmtId="49" fontId="1" fillId="3" borderId="1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wrapText="1"/>
    </xf>
    <xf numFmtId="167" fontId="1" fillId="3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43" fontId="9" fillId="3" borderId="1" xfId="5" applyFont="1" applyFill="1" applyBorder="1" applyAlignment="1">
      <alignment horizontal="center"/>
    </xf>
    <xf numFmtId="166" fontId="1" fillId="0" borderId="0" xfId="2" applyFont="1" applyFill="1" applyAlignment="1">
      <alignment horizontal="right" wrapText="1"/>
    </xf>
    <xf numFmtId="43" fontId="9" fillId="3" borderId="6" xfId="5" applyFont="1" applyFill="1" applyBorder="1" applyAlignment="1">
      <alignment horizontal="center" vertical="center"/>
    </xf>
    <xf numFmtId="166" fontId="4" fillId="0" borderId="42" xfId="0" applyFont="1" applyFill="1" applyBorder="1" applyAlignment="1">
      <alignment horizontal="center" vertical="center"/>
    </xf>
    <xf numFmtId="166" fontId="4" fillId="0" borderId="0" xfId="0" applyFont="1" applyFill="1" applyBorder="1" applyAlignment="1">
      <alignment horizontal="center" vertical="center"/>
    </xf>
    <xf numFmtId="166" fontId="4" fillId="0" borderId="44" xfId="0" applyFont="1" applyFill="1" applyBorder="1" applyAlignment="1">
      <alignment horizontal="center" vertical="center"/>
    </xf>
    <xf numFmtId="166" fontId="4" fillId="0" borderId="1" xfId="0" applyFont="1" applyBorder="1" applyAlignment="1">
      <alignment horizontal="center"/>
    </xf>
    <xf numFmtId="166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4" fillId="3" borderId="3" xfId="0" applyNumberFormat="1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/>
    </xf>
    <xf numFmtId="4" fontId="4" fillId="3" borderId="17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166" fontId="4" fillId="0" borderId="6" xfId="0" applyFont="1" applyBorder="1" applyAlignment="1">
      <alignment horizontal="left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166" fontId="4" fillId="0" borderId="3" xfId="0" applyFont="1" applyBorder="1" applyAlignment="1">
      <alignment horizontal="left"/>
    </xf>
    <xf numFmtId="166" fontId="4" fillId="0" borderId="5" xfId="0" applyFont="1" applyBorder="1" applyAlignment="1">
      <alignment horizontal="left"/>
    </xf>
    <xf numFmtId="166" fontId="4" fillId="0" borderId="34" xfId="0" applyFont="1" applyBorder="1" applyAlignment="1">
      <alignment horizontal="left" vertical="center"/>
    </xf>
    <xf numFmtId="166" fontId="4" fillId="0" borderId="33" xfId="0" applyFont="1" applyBorder="1" applyAlignment="1">
      <alignment horizontal="left" vertical="center"/>
    </xf>
    <xf numFmtId="166" fontId="4" fillId="0" borderId="12" xfId="0" applyFont="1" applyBorder="1" applyAlignment="1">
      <alignment horizontal="left" vertical="center"/>
    </xf>
    <xf numFmtId="166" fontId="4" fillId="0" borderId="35" xfId="0" applyFont="1" applyBorder="1" applyAlignment="1">
      <alignment horizontal="left" vertical="center"/>
    </xf>
    <xf numFmtId="166" fontId="4" fillId="0" borderId="0" xfId="0" applyFont="1" applyBorder="1" applyAlignment="1">
      <alignment horizontal="left" vertical="center"/>
    </xf>
    <xf numFmtId="166" fontId="4" fillId="0" borderId="30" xfId="0" applyFont="1" applyBorder="1" applyAlignment="1">
      <alignment horizontal="left" vertical="center"/>
    </xf>
    <xf numFmtId="166" fontId="4" fillId="0" borderId="36" xfId="0" applyFont="1" applyBorder="1" applyAlignment="1">
      <alignment horizontal="left" vertical="center"/>
    </xf>
    <xf numFmtId="166" fontId="4" fillId="0" borderId="37" xfId="0" applyFont="1" applyBorder="1" applyAlignment="1">
      <alignment horizontal="left" vertical="center"/>
    </xf>
    <xf numFmtId="166" fontId="4" fillId="0" borderId="38" xfId="0" applyFont="1" applyBorder="1" applyAlignment="1">
      <alignment horizontal="left" vertical="center"/>
    </xf>
    <xf numFmtId="166" fontId="4" fillId="0" borderId="8" xfId="0" applyFont="1" applyBorder="1" applyAlignment="1">
      <alignment horizontal="center" vertical="center"/>
    </xf>
    <xf numFmtId="166" fontId="4" fillId="0" borderId="2" xfId="0" applyFont="1" applyBorder="1" applyAlignment="1">
      <alignment horizontal="center" vertical="center"/>
    </xf>
    <xf numFmtId="166" fontId="4" fillId="0" borderId="46" xfId="0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166" fontId="4" fillId="0" borderId="10" xfId="0" applyFont="1" applyBorder="1" applyAlignment="1">
      <alignment horizontal="left" vertical="top" wrapText="1"/>
    </xf>
    <xf numFmtId="166" fontId="4" fillId="0" borderId="16" xfId="0" applyFont="1" applyBorder="1" applyAlignment="1">
      <alignment horizontal="left" vertical="top" wrapText="1"/>
    </xf>
    <xf numFmtId="166" fontId="4" fillId="0" borderId="18" xfId="0" applyFont="1" applyBorder="1" applyAlignment="1">
      <alignment horizontal="left" vertical="top" wrapText="1"/>
    </xf>
    <xf numFmtId="166" fontId="4" fillId="0" borderId="11" xfId="0" applyFont="1" applyBorder="1" applyAlignment="1">
      <alignment horizontal="center" vertical="center"/>
    </xf>
    <xf numFmtId="166" fontId="4" fillId="0" borderId="12" xfId="0" applyFont="1" applyBorder="1" applyAlignment="1">
      <alignment horizontal="center" vertical="center"/>
    </xf>
    <xf numFmtId="166" fontId="4" fillId="0" borderId="9" xfId="0" applyFont="1" applyBorder="1" applyAlignment="1">
      <alignment horizontal="center" vertical="center"/>
    </xf>
    <xf numFmtId="166" fontId="4" fillId="0" borderId="1" xfId="0" applyFont="1" applyBorder="1" applyAlignment="1">
      <alignment horizontal="left"/>
    </xf>
    <xf numFmtId="166" fontId="4" fillId="0" borderId="19" xfId="0" applyFont="1" applyBorder="1" applyAlignment="1">
      <alignment horizontal="left"/>
    </xf>
    <xf numFmtId="2" fontId="4" fillId="0" borderId="40" xfId="0" applyNumberFormat="1" applyFont="1" applyBorder="1" applyAlignment="1">
      <alignment horizontal="center" vertical="center"/>
    </xf>
    <xf numFmtId="2" fontId="4" fillId="0" borderId="43" xfId="0" applyNumberFormat="1" applyFont="1" applyBorder="1" applyAlignment="1">
      <alignment horizontal="center" vertical="center"/>
    </xf>
    <xf numFmtId="2" fontId="4" fillId="0" borderId="45" xfId="0" applyNumberFormat="1" applyFont="1" applyBorder="1" applyAlignment="1">
      <alignment horizontal="center" vertical="center"/>
    </xf>
    <xf numFmtId="166" fontId="4" fillId="0" borderId="24" xfId="0" applyFont="1" applyFill="1" applyBorder="1" applyAlignment="1">
      <alignment horizontal="center" vertical="center"/>
    </xf>
    <xf numFmtId="166" fontId="4" fillId="0" borderId="7" xfId="0" applyFont="1" applyFill="1" applyBorder="1" applyAlignment="1">
      <alignment horizontal="center" vertical="center"/>
    </xf>
    <xf numFmtId="166" fontId="4" fillId="0" borderId="14" xfId="0" applyFont="1" applyBorder="1" applyAlignment="1">
      <alignment horizontal="center" vertical="center"/>
    </xf>
    <xf numFmtId="166" fontId="4" fillId="0" borderId="15" xfId="0" applyFont="1" applyBorder="1" applyAlignment="1">
      <alignment horizontal="center" vertical="center"/>
    </xf>
    <xf numFmtId="166" fontId="4" fillId="0" borderId="11" xfId="0" applyFont="1" applyBorder="1" applyAlignment="1">
      <alignment horizontal="left" vertical="center"/>
    </xf>
    <xf numFmtId="166" fontId="4" fillId="0" borderId="8" xfId="0" applyFont="1" applyBorder="1" applyAlignment="1">
      <alignment horizontal="left" vertical="center"/>
    </xf>
    <xf numFmtId="166" fontId="4" fillId="0" borderId="9" xfId="0" applyFont="1" applyBorder="1" applyAlignment="1">
      <alignment horizontal="left" vertical="center"/>
    </xf>
    <xf numFmtId="166" fontId="4" fillId="0" borderId="24" xfId="0" applyFont="1" applyBorder="1" applyAlignment="1">
      <alignment horizontal="center" vertical="center" wrapText="1"/>
    </xf>
    <xf numFmtId="166" fontId="4" fillId="0" borderId="7" xfId="0" applyFont="1" applyBorder="1" applyAlignment="1">
      <alignment horizontal="center" vertical="center" wrapText="1"/>
    </xf>
    <xf numFmtId="4" fontId="4" fillId="3" borderId="40" xfId="0" applyNumberFormat="1" applyFont="1" applyFill="1" applyBorder="1" applyAlignment="1">
      <alignment horizontal="center" vertical="center"/>
    </xf>
    <xf numFmtId="4" fontId="4" fillId="3" borderId="43" xfId="0" applyNumberFormat="1" applyFont="1" applyFill="1" applyBorder="1" applyAlignment="1">
      <alignment horizontal="center" vertical="center"/>
    </xf>
    <xf numFmtId="4" fontId="4" fillId="3" borderId="45" xfId="0" applyNumberFormat="1" applyFont="1" applyFill="1" applyBorder="1" applyAlignment="1">
      <alignment horizontal="center" vertical="center"/>
    </xf>
    <xf numFmtId="166" fontId="4" fillId="0" borderId="20" xfId="0" applyFont="1" applyBorder="1" applyAlignment="1">
      <alignment horizontal="left"/>
    </xf>
    <xf numFmtId="166" fontId="4" fillId="0" borderId="23" xfId="0" applyFont="1" applyBorder="1" applyAlignment="1">
      <alignment horizontal="left"/>
    </xf>
    <xf numFmtId="166" fontId="4" fillId="3" borderId="3" xfId="0" applyFont="1" applyFill="1" applyBorder="1" applyAlignment="1">
      <alignment horizontal="center" vertical="center"/>
    </xf>
    <xf numFmtId="166" fontId="4" fillId="3" borderId="4" xfId="0" applyFont="1" applyFill="1" applyBorder="1" applyAlignment="1">
      <alignment horizontal="center" vertical="center"/>
    </xf>
    <xf numFmtId="166" fontId="4" fillId="3" borderId="17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center"/>
    </xf>
    <xf numFmtId="166" fontId="4" fillId="0" borderId="27" xfId="0" applyFont="1" applyBorder="1" applyAlignment="1">
      <alignment horizontal="left" vertical="top" wrapText="1"/>
    </xf>
    <xf numFmtId="166" fontId="4" fillId="0" borderId="28" xfId="0" applyFont="1" applyBorder="1" applyAlignment="1">
      <alignment horizontal="left" vertical="top"/>
    </xf>
    <xf numFmtId="166" fontId="4" fillId="0" borderId="29" xfId="0" applyFont="1" applyBorder="1" applyAlignment="1">
      <alignment horizontal="left" vertical="top"/>
    </xf>
    <xf numFmtId="166" fontId="4" fillId="0" borderId="0" xfId="2" applyFont="1" applyFill="1" applyAlignment="1">
      <alignment horizontal="right"/>
    </xf>
    <xf numFmtId="166" fontId="6" fillId="0" borderId="0" xfId="0" applyFont="1" applyBorder="1" applyAlignment="1">
      <alignment horizontal="center" vertical="center"/>
    </xf>
    <xf numFmtId="166" fontId="4" fillId="0" borderId="27" xfId="0" applyFont="1" applyBorder="1" applyAlignment="1">
      <alignment horizontal="center" vertical="center" wrapText="1"/>
    </xf>
    <xf numFmtId="166" fontId="4" fillId="0" borderId="31" xfId="0" applyFont="1" applyBorder="1" applyAlignment="1">
      <alignment horizontal="center" vertical="center" wrapText="1"/>
    </xf>
    <xf numFmtId="166" fontId="4" fillId="0" borderId="28" xfId="0" applyFont="1" applyBorder="1" applyAlignment="1">
      <alignment horizontal="center" vertical="center" wrapText="1"/>
    </xf>
    <xf numFmtId="166" fontId="4" fillId="0" borderId="29" xfId="0" applyFont="1" applyBorder="1" applyAlignment="1">
      <alignment horizontal="center" vertical="center" wrapText="1"/>
    </xf>
    <xf numFmtId="166" fontId="4" fillId="0" borderId="27" xfId="0" applyFont="1" applyBorder="1" applyAlignment="1">
      <alignment horizontal="left" vertical="center" wrapText="1"/>
    </xf>
    <xf numFmtId="166" fontId="4" fillId="0" borderId="28" xfId="0" applyFont="1" applyBorder="1" applyAlignment="1">
      <alignment horizontal="left" vertical="center" wrapText="1"/>
    </xf>
    <xf numFmtId="166" fontId="4" fillId="0" borderId="29" xfId="0" applyFont="1" applyBorder="1" applyAlignment="1">
      <alignment horizontal="left" vertical="center" wrapText="1"/>
    </xf>
    <xf numFmtId="166" fontId="4" fillId="0" borderId="28" xfId="0" applyFont="1" applyBorder="1" applyAlignment="1">
      <alignment horizontal="left" vertical="top" wrapText="1"/>
    </xf>
    <xf numFmtId="166" fontId="4" fillId="0" borderId="29" xfId="0" applyFont="1" applyBorder="1" applyAlignment="1">
      <alignment horizontal="left" vertical="top" wrapText="1"/>
    </xf>
    <xf numFmtId="166" fontId="4" fillId="3" borderId="27" xfId="0" applyFont="1" applyFill="1" applyBorder="1" applyAlignment="1">
      <alignment horizontal="left" vertical="center" wrapText="1"/>
    </xf>
    <xf numFmtId="166" fontId="4" fillId="3" borderId="28" xfId="0" applyFont="1" applyFill="1" applyBorder="1" applyAlignment="1">
      <alignment horizontal="left" vertical="center" wrapText="1"/>
    </xf>
    <xf numFmtId="166" fontId="4" fillId="3" borderId="29" xfId="0" applyFont="1" applyFill="1" applyBorder="1" applyAlignment="1">
      <alignment horizontal="left" vertical="center" wrapText="1"/>
    </xf>
    <xf numFmtId="166" fontId="8" fillId="3" borderId="6" xfId="0" applyFont="1" applyFill="1" applyBorder="1" applyAlignment="1">
      <alignment horizontal="center" vertical="center" wrapText="1"/>
    </xf>
    <xf numFmtId="166" fontId="8" fillId="3" borderId="39" xfId="0" applyFont="1" applyFill="1" applyBorder="1" applyAlignment="1">
      <alignment horizontal="center" vertical="center" wrapText="1"/>
    </xf>
    <xf numFmtId="166" fontId="8" fillId="3" borderId="7" xfId="0" applyFont="1" applyFill="1" applyBorder="1" applyAlignment="1">
      <alignment horizontal="center" vertical="center" wrapText="1"/>
    </xf>
    <xf numFmtId="166" fontId="9" fillId="3" borderId="6" xfId="0" applyFont="1" applyFill="1" applyBorder="1" applyAlignment="1">
      <alignment horizontal="center" vertical="center" wrapText="1"/>
    </xf>
    <xf numFmtId="166" fontId="9" fillId="3" borderId="39" xfId="0" applyFont="1" applyFill="1" applyBorder="1" applyAlignment="1">
      <alignment horizontal="center" vertical="center" wrapText="1"/>
    </xf>
    <xf numFmtId="166" fontId="9" fillId="3" borderId="7" xfId="0" applyFont="1" applyFill="1" applyBorder="1" applyAlignment="1">
      <alignment horizontal="center" vertical="center" wrapText="1"/>
    </xf>
    <xf numFmtId="166" fontId="8" fillId="3" borderId="40" xfId="0" applyFont="1" applyFill="1" applyBorder="1" applyAlignment="1">
      <alignment horizontal="center" vertical="center"/>
    </xf>
    <xf numFmtId="166" fontId="8" fillId="3" borderId="43" xfId="0" applyFont="1" applyFill="1" applyBorder="1" applyAlignment="1">
      <alignment horizontal="center" vertical="center"/>
    </xf>
    <xf numFmtId="166" fontId="8" fillId="3" borderId="41" xfId="0" applyFont="1" applyFill="1" applyBorder="1" applyAlignment="1">
      <alignment horizontal="center" vertical="center"/>
    </xf>
    <xf numFmtId="166" fontId="8" fillId="3" borderId="8" xfId="0" applyFont="1" applyFill="1" applyBorder="1" applyAlignment="1">
      <alignment horizontal="center" vertical="center"/>
    </xf>
    <xf numFmtId="166" fontId="8" fillId="3" borderId="2" xfId="0" applyFont="1" applyFill="1" applyBorder="1" applyAlignment="1">
      <alignment horizontal="center" vertical="center"/>
    </xf>
    <xf numFmtId="166" fontId="8" fillId="3" borderId="9" xfId="0" applyFont="1" applyFill="1" applyBorder="1" applyAlignment="1">
      <alignment horizontal="center" vertical="center"/>
    </xf>
    <xf numFmtId="166" fontId="8" fillId="3" borderId="6" xfId="0" applyFont="1" applyFill="1" applyBorder="1" applyAlignment="1">
      <alignment horizontal="center" vertical="top" wrapText="1"/>
    </xf>
    <xf numFmtId="166" fontId="8" fillId="3" borderId="7" xfId="0" applyFont="1" applyFill="1" applyBorder="1" applyAlignment="1">
      <alignment horizontal="center" vertical="top" wrapText="1"/>
    </xf>
    <xf numFmtId="166" fontId="9" fillId="3" borderId="3" xfId="0" applyFont="1" applyFill="1" applyBorder="1" applyAlignment="1">
      <alignment horizontal="center"/>
    </xf>
    <xf numFmtId="166" fontId="10" fillId="3" borderId="4" xfId="0" applyFont="1" applyFill="1" applyBorder="1" applyAlignment="1">
      <alignment horizontal="center"/>
    </xf>
    <xf numFmtId="166" fontId="10" fillId="3" borderId="5" xfId="0" applyFont="1" applyFill="1" applyBorder="1" applyAlignment="1">
      <alignment horizontal="center"/>
    </xf>
    <xf numFmtId="49" fontId="8" fillId="3" borderId="6" xfId="0" applyNumberFormat="1" applyFont="1" applyFill="1" applyBorder="1" applyAlignment="1">
      <alignment horizontal="center" vertical="center" wrapText="1"/>
    </xf>
    <xf numFmtId="49" fontId="8" fillId="3" borderId="39" xfId="0" applyNumberFormat="1" applyFont="1" applyFill="1" applyBorder="1" applyAlignment="1">
      <alignment horizontal="center" vertical="center" wrapText="1"/>
    </xf>
    <xf numFmtId="49" fontId="8" fillId="3" borderId="7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top" wrapText="1"/>
    </xf>
    <xf numFmtId="166" fontId="12" fillId="3" borderId="6" xfId="0" applyNumberFormat="1" applyFont="1" applyFill="1" applyBorder="1" applyAlignment="1">
      <alignment horizontal="center" vertical="center" wrapText="1"/>
    </xf>
    <xf numFmtId="166" fontId="12" fillId="3" borderId="39" xfId="0" applyNumberFormat="1" applyFont="1" applyFill="1" applyBorder="1" applyAlignment="1">
      <alignment horizontal="center" vertical="center" wrapText="1"/>
    </xf>
    <xf numFmtId="166" fontId="12" fillId="3" borderId="7" xfId="0" applyNumberFormat="1" applyFont="1" applyFill="1" applyBorder="1" applyAlignment="1">
      <alignment horizontal="center" vertical="center" wrapText="1"/>
    </xf>
    <xf numFmtId="166" fontId="10" fillId="0" borderId="0" xfId="0" applyFont="1" applyBorder="1" applyAlignment="1">
      <alignment horizontal="center"/>
    </xf>
    <xf numFmtId="166" fontId="9" fillId="0" borderId="6" xfId="0" applyFont="1" applyBorder="1" applyAlignment="1">
      <alignment horizontal="left" vertical="center" wrapText="1"/>
    </xf>
    <xf numFmtId="166" fontId="9" fillId="0" borderId="39" xfId="0" applyFont="1" applyBorder="1" applyAlignment="1">
      <alignment horizontal="left" vertical="center" wrapText="1"/>
    </xf>
    <xf numFmtId="166" fontId="9" fillId="0" borderId="7" xfId="0" applyFont="1" applyBorder="1" applyAlignment="1">
      <alignment horizontal="left" vertical="center" wrapText="1"/>
    </xf>
    <xf numFmtId="166" fontId="10" fillId="0" borderId="6" xfId="0" applyFont="1" applyBorder="1" applyAlignment="1">
      <alignment horizontal="center"/>
    </xf>
    <xf numFmtId="166" fontId="10" fillId="0" borderId="39" xfId="0" applyFont="1" applyBorder="1" applyAlignment="1">
      <alignment horizontal="center"/>
    </xf>
    <xf numFmtId="166" fontId="10" fillId="0" borderId="7" xfId="0" applyFont="1" applyBorder="1" applyAlignment="1">
      <alignment horizontal="center"/>
    </xf>
    <xf numFmtId="49" fontId="9" fillId="3" borderId="1" xfId="0" applyNumberFormat="1" applyFont="1" applyFill="1" applyBorder="1" applyAlignment="1" applyProtection="1">
      <alignment horizontal="center" vertical="top" wrapText="1"/>
    </xf>
    <xf numFmtId="49" fontId="9" fillId="3" borderId="6" xfId="0" applyNumberFormat="1" applyFont="1" applyFill="1" applyBorder="1" applyAlignment="1">
      <alignment horizontal="left" vertical="top" wrapText="1"/>
    </xf>
    <xf numFmtId="49" fontId="9" fillId="3" borderId="39" xfId="0" applyNumberFormat="1" applyFont="1" applyFill="1" applyBorder="1" applyAlignment="1">
      <alignment horizontal="left" vertical="top" wrapText="1"/>
    </xf>
    <xf numFmtId="49" fontId="9" fillId="3" borderId="7" xfId="0" applyNumberFormat="1" applyFont="1" applyFill="1" applyBorder="1" applyAlignment="1">
      <alignment horizontal="left" vertical="top" wrapText="1"/>
    </xf>
    <xf numFmtId="166" fontId="10" fillId="0" borderId="1" xfId="0" applyFont="1" applyBorder="1" applyAlignment="1">
      <alignment horizontal="center"/>
    </xf>
    <xf numFmtId="1" fontId="11" fillId="0" borderId="40" xfId="0" applyNumberFormat="1" applyFont="1" applyBorder="1" applyAlignment="1">
      <alignment horizontal="center" vertical="top"/>
    </xf>
    <xf numFmtId="1" fontId="11" fillId="0" borderId="42" xfId="0" applyNumberFormat="1" applyFont="1" applyBorder="1" applyAlignment="1">
      <alignment horizontal="center" vertical="top"/>
    </xf>
    <xf numFmtId="1" fontId="11" fillId="0" borderId="8" xfId="0" applyNumberFormat="1" applyFont="1" applyBorder="1" applyAlignment="1">
      <alignment horizontal="center" vertical="top"/>
    </xf>
    <xf numFmtId="49" fontId="9" fillId="3" borderId="6" xfId="0" applyNumberFormat="1" applyFont="1" applyFill="1" applyBorder="1" applyAlignment="1">
      <alignment horizontal="left" vertical="center" wrapText="1"/>
    </xf>
    <xf numFmtId="49" fontId="9" fillId="3" borderId="39" xfId="0" applyNumberFormat="1" applyFont="1" applyFill="1" applyBorder="1" applyAlignment="1">
      <alignment horizontal="left" vertical="center" wrapText="1"/>
    </xf>
    <xf numFmtId="49" fontId="9" fillId="3" borderId="7" xfId="0" applyNumberFormat="1" applyFont="1" applyFill="1" applyBorder="1" applyAlignment="1">
      <alignment horizontal="left" vertical="center" wrapText="1"/>
    </xf>
    <xf numFmtId="1" fontId="11" fillId="0" borderId="1" xfId="0" applyNumberFormat="1" applyFont="1" applyBorder="1" applyAlignment="1">
      <alignment horizontal="center" vertical="top"/>
    </xf>
    <xf numFmtId="166" fontId="9" fillId="3" borderId="39" xfId="0" applyFont="1" applyFill="1" applyBorder="1" applyAlignment="1">
      <alignment horizontal="center" vertical="center"/>
    </xf>
    <xf numFmtId="166" fontId="9" fillId="3" borderId="7" xfId="0" applyFont="1" applyFill="1" applyBorder="1" applyAlignment="1">
      <alignment horizontal="center" vertical="center"/>
    </xf>
    <xf numFmtId="166" fontId="9" fillId="3" borderId="39" xfId="0" applyNumberFormat="1" applyFont="1" applyFill="1" applyBorder="1" applyAlignment="1" applyProtection="1">
      <alignment horizontal="center" vertical="top" wrapText="1"/>
    </xf>
    <xf numFmtId="166" fontId="9" fillId="3" borderId="7" xfId="0" applyNumberFormat="1" applyFont="1" applyFill="1" applyBorder="1" applyAlignment="1" applyProtection="1">
      <alignment horizontal="center" vertical="top" wrapText="1"/>
    </xf>
    <xf numFmtId="1" fontId="11" fillId="0" borderId="40" xfId="0" applyNumberFormat="1" applyFont="1" applyBorder="1" applyAlignment="1">
      <alignment horizontal="right" vertical="top"/>
    </xf>
    <xf numFmtId="1" fontId="11" fillId="0" borderId="43" xfId="0" applyNumberFormat="1" applyFont="1" applyBorder="1" applyAlignment="1">
      <alignment horizontal="right" vertical="top"/>
    </xf>
    <xf numFmtId="1" fontId="11" fillId="0" borderId="41" xfId="0" applyNumberFormat="1" applyFont="1" applyBorder="1" applyAlignment="1">
      <alignment horizontal="right" vertical="top"/>
    </xf>
    <xf numFmtId="1" fontId="11" fillId="0" borderId="42" xfId="0" applyNumberFormat="1" applyFont="1" applyBorder="1" applyAlignment="1">
      <alignment horizontal="right" vertical="top"/>
    </xf>
    <xf numFmtId="1" fontId="11" fillId="0" borderId="0" xfId="0" applyNumberFormat="1" applyFont="1" applyBorder="1" applyAlignment="1">
      <alignment horizontal="right" vertical="top"/>
    </xf>
    <xf numFmtId="1" fontId="11" fillId="0" borderId="30" xfId="0" applyNumberFormat="1" applyFont="1" applyBorder="1" applyAlignment="1">
      <alignment horizontal="right" vertical="top"/>
    </xf>
    <xf numFmtId="1" fontId="11" fillId="0" borderId="8" xfId="0" applyNumberFormat="1" applyFont="1" applyBorder="1" applyAlignment="1">
      <alignment horizontal="right" vertical="top"/>
    </xf>
    <xf numFmtId="1" fontId="11" fillId="0" borderId="2" xfId="0" applyNumberFormat="1" applyFont="1" applyBorder="1" applyAlignment="1">
      <alignment horizontal="right" vertical="top"/>
    </xf>
    <xf numFmtId="1" fontId="11" fillId="0" borderId="9" xfId="0" applyNumberFormat="1" applyFont="1" applyBorder="1" applyAlignment="1">
      <alignment horizontal="right" vertical="top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3" borderId="39" xfId="0" applyNumberFormat="1" applyFont="1" applyFill="1" applyBorder="1" applyAlignment="1" applyProtection="1">
      <alignment horizontal="center" vertical="top" wrapText="1"/>
    </xf>
    <xf numFmtId="166" fontId="1" fillId="0" borderId="0" xfId="2" applyFont="1" applyFill="1" applyAlignment="1">
      <alignment horizontal="right" wrapText="1"/>
    </xf>
    <xf numFmtId="166" fontId="1" fillId="0" borderId="0" xfId="2" applyFont="1" applyFill="1" applyAlignment="1">
      <alignment horizontal="right"/>
    </xf>
    <xf numFmtId="49" fontId="9" fillId="3" borderId="39" xfId="0" applyNumberFormat="1" applyFont="1" applyFill="1" applyBorder="1" applyAlignment="1">
      <alignment horizontal="center" vertical="top" wrapText="1"/>
    </xf>
    <xf numFmtId="49" fontId="9" fillId="3" borderId="7" xfId="0" applyNumberFormat="1" applyFont="1" applyFill="1" applyBorder="1" applyAlignment="1">
      <alignment horizontal="center" vertical="top" wrapText="1"/>
    </xf>
    <xf numFmtId="166" fontId="9" fillId="3" borderId="6" xfId="0" applyNumberFormat="1" applyFont="1" applyFill="1" applyBorder="1" applyAlignment="1" applyProtection="1">
      <alignment horizontal="center" vertical="top" wrapText="1"/>
    </xf>
    <xf numFmtId="166" fontId="6" fillId="0" borderId="0" xfId="2" applyFont="1" applyFill="1" applyAlignment="1">
      <alignment horizontal="center"/>
    </xf>
    <xf numFmtId="166" fontId="4" fillId="0" borderId="6" xfId="0" applyFont="1" applyFill="1" applyBorder="1" applyAlignment="1">
      <alignment horizontal="center" vertical="center" wrapText="1"/>
    </xf>
    <xf numFmtId="166" fontId="4" fillId="0" borderId="39" xfId="0" applyFont="1" applyFill="1" applyBorder="1" applyAlignment="1">
      <alignment horizontal="center" vertical="center" wrapText="1"/>
    </xf>
    <xf numFmtId="166" fontId="4" fillId="0" borderId="6" xfId="0" applyFont="1" applyFill="1" applyBorder="1" applyAlignment="1">
      <alignment horizontal="left" vertical="top" wrapText="1"/>
    </xf>
    <xf numFmtId="166" fontId="4" fillId="0" borderId="39" xfId="0" applyFont="1" applyFill="1" applyBorder="1" applyAlignment="1">
      <alignment horizontal="left" vertical="top" wrapText="1"/>
    </xf>
    <xf numFmtId="166" fontId="4" fillId="0" borderId="7" xfId="0" applyFont="1" applyFill="1" applyBorder="1" applyAlignment="1">
      <alignment horizontal="left" vertical="top" wrapText="1"/>
    </xf>
    <xf numFmtId="166" fontId="4" fillId="0" borderId="6" xfId="0" applyFont="1" applyBorder="1" applyAlignment="1">
      <alignment horizontal="left" vertical="top" wrapText="1"/>
    </xf>
    <xf numFmtId="166" fontId="4" fillId="0" borderId="39" xfId="0" applyFont="1" applyBorder="1" applyAlignment="1">
      <alignment horizontal="left" vertical="top" wrapText="1"/>
    </xf>
    <xf numFmtId="166" fontId="4" fillId="0" borderId="7" xfId="0" applyFont="1" applyBorder="1" applyAlignment="1">
      <alignment horizontal="left" vertical="top" wrapText="1"/>
    </xf>
    <xf numFmtId="166" fontId="4" fillId="0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166" fontId="4" fillId="0" borderId="1" xfId="0" applyFont="1" applyFill="1" applyBorder="1" applyAlignment="1">
      <alignment horizontal="center" wrapText="1"/>
    </xf>
    <xf numFmtId="166" fontId="4" fillId="0" borderId="1" xfId="0" applyFont="1" applyFill="1" applyBorder="1" applyAlignment="1">
      <alignment horizontal="center" vertical="top" wrapText="1"/>
    </xf>
    <xf numFmtId="166" fontId="4" fillId="0" borderId="0" xfId="0" applyFont="1" applyAlignment="1">
      <alignment horizontal="center"/>
    </xf>
    <xf numFmtId="166" fontId="4" fillId="0" borderId="7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6" fontId="1" fillId="0" borderId="2" xfId="0" applyFont="1" applyBorder="1" applyAlignment="1">
      <alignment horizontal="center" vertical="center" wrapText="1"/>
    </xf>
    <xf numFmtId="166" fontId="1" fillId="0" borderId="0" xfId="0" applyFont="1" applyAlignment="1">
      <alignment horizontal="right"/>
    </xf>
    <xf numFmtId="166" fontId="2" fillId="0" borderId="6" xfId="0" applyFont="1" applyBorder="1" applyAlignment="1">
      <alignment horizontal="center" vertical="center" wrapText="1"/>
    </xf>
    <xf numFmtId="166" fontId="2" fillId="0" borderId="7" xfId="0" applyFont="1" applyBorder="1" applyAlignment="1">
      <alignment horizontal="center" vertical="center" wrapText="1"/>
    </xf>
    <xf numFmtId="166" fontId="2" fillId="0" borderId="3" xfId="0" applyFont="1" applyBorder="1" applyAlignment="1">
      <alignment horizontal="center" vertical="center"/>
    </xf>
    <xf numFmtId="166" fontId="2" fillId="0" borderId="4" xfId="0" applyFont="1" applyBorder="1" applyAlignment="1">
      <alignment horizontal="center" vertical="center"/>
    </xf>
    <xf numFmtId="166" fontId="2" fillId="0" borderId="5" xfId="0" applyFont="1" applyBorder="1" applyAlignment="1">
      <alignment horizontal="center" vertical="center"/>
    </xf>
    <xf numFmtId="166" fontId="1" fillId="0" borderId="3" xfId="0" applyFont="1" applyBorder="1" applyAlignment="1">
      <alignment horizontal="left"/>
    </xf>
    <xf numFmtId="166" fontId="1" fillId="0" borderId="4" xfId="0" applyFont="1" applyBorder="1" applyAlignment="1">
      <alignment horizontal="left"/>
    </xf>
    <xf numFmtId="166" fontId="1" fillId="0" borderId="5" xfId="0" applyFont="1" applyBorder="1" applyAlignment="1">
      <alignment horizontal="left"/>
    </xf>
    <xf numFmtId="166" fontId="2" fillId="0" borderId="6" xfId="0" applyFont="1" applyBorder="1" applyAlignment="1">
      <alignment horizontal="center" vertical="center"/>
    </xf>
    <xf numFmtId="166" fontId="2" fillId="0" borderId="7" xfId="0" applyFont="1" applyBorder="1" applyAlignment="1">
      <alignment horizontal="center" vertical="center"/>
    </xf>
    <xf numFmtId="166" fontId="1" fillId="0" borderId="2" xfId="0" applyFont="1" applyBorder="1" applyAlignment="1">
      <alignment horizontal="center" vertical="center"/>
    </xf>
    <xf numFmtId="166" fontId="7" fillId="0" borderId="0" xfId="0" applyFont="1" applyFill="1" applyBorder="1" applyAlignment="1">
      <alignment horizontal="left" wrapText="1"/>
    </xf>
    <xf numFmtId="166" fontId="1" fillId="0" borderId="0" xfId="0" applyFont="1" applyAlignment="1">
      <alignment horizontal="center" vertical="center"/>
    </xf>
    <xf numFmtId="166" fontId="1" fillId="0" borderId="6" xfId="0" applyFont="1" applyBorder="1" applyAlignment="1">
      <alignment horizontal="center" vertical="center"/>
    </xf>
    <xf numFmtId="166" fontId="1" fillId="0" borderId="7" xfId="0" applyFont="1" applyBorder="1" applyAlignment="1">
      <alignment horizontal="center" vertical="center"/>
    </xf>
    <xf numFmtId="166" fontId="1" fillId="0" borderId="6" xfId="0" applyFont="1" applyBorder="1" applyAlignment="1">
      <alignment horizontal="center" vertical="center" wrapText="1"/>
    </xf>
    <xf numFmtId="166" fontId="1" fillId="0" borderId="7" xfId="0" applyFont="1" applyBorder="1" applyAlignment="1">
      <alignment horizontal="center" vertical="center" wrapText="1"/>
    </xf>
    <xf numFmtId="166" fontId="1" fillId="0" borderId="6" xfId="0" applyFont="1" applyBorder="1" applyAlignment="1">
      <alignment horizontal="center" wrapText="1"/>
    </xf>
    <xf numFmtId="166" fontId="1" fillId="0" borderId="7" xfId="0" applyFont="1" applyBorder="1" applyAlignment="1">
      <alignment horizontal="center" wrapText="1"/>
    </xf>
    <xf numFmtId="166" fontId="1" fillId="0" borderId="3" xfId="0" applyFont="1" applyBorder="1" applyAlignment="1">
      <alignment horizontal="center" vertical="center" wrapText="1"/>
    </xf>
    <xf numFmtId="166" fontId="1" fillId="0" borderId="4" xfId="0" applyFont="1" applyBorder="1" applyAlignment="1">
      <alignment horizontal="center" vertical="center" wrapText="1"/>
    </xf>
    <xf numFmtId="166" fontId="1" fillId="0" borderId="5" xfId="0" applyFont="1" applyBorder="1" applyAlignment="1">
      <alignment horizontal="center" vertical="center" wrapText="1"/>
    </xf>
    <xf numFmtId="166" fontId="1" fillId="0" borderId="0" xfId="0" applyFont="1" applyAlignment="1">
      <alignment horizontal="right" wrapText="1"/>
    </xf>
    <xf numFmtId="166" fontId="1" fillId="0" borderId="3" xfId="0" applyFont="1" applyBorder="1" applyAlignment="1">
      <alignment horizontal="center"/>
    </xf>
    <xf numFmtId="166" fontId="1" fillId="0" borderId="4" xfId="0" applyFont="1" applyBorder="1" applyAlignment="1">
      <alignment horizontal="center"/>
    </xf>
    <xf numFmtId="166" fontId="1" fillId="0" borderId="5" xfId="0" applyFont="1" applyBorder="1" applyAlignment="1">
      <alignment horizontal="center"/>
    </xf>
    <xf numFmtId="166" fontId="1" fillId="0" borderId="0" xfId="0" applyFont="1" applyAlignment="1">
      <alignment horizontal="center"/>
    </xf>
    <xf numFmtId="166" fontId="1" fillId="0" borderId="0" xfId="0" applyFont="1" applyAlignment="1">
      <alignment horizontal="center" wrapText="1"/>
    </xf>
    <xf numFmtId="166" fontId="1" fillId="0" borderId="0" xfId="0" applyFont="1" applyAlignment="1">
      <alignment horizontal="right" vertical="top" wrapText="1"/>
    </xf>
    <xf numFmtId="166" fontId="1" fillId="0" borderId="0" xfId="0" applyFont="1" applyAlignment="1">
      <alignment horizontal="right" vertical="top"/>
    </xf>
    <xf numFmtId="166" fontId="1" fillId="0" borderId="0" xfId="0" applyFont="1" applyAlignment="1">
      <alignment horizontal="center" vertical="top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5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opLeftCell="A16" zoomScale="70" zoomScaleNormal="70" zoomScaleSheetLayoutView="80" zoomScalePageLayoutView="80" workbookViewId="0">
      <selection activeCell="A19" sqref="A19:K25"/>
    </sheetView>
  </sheetViews>
  <sheetFormatPr defaultRowHeight="15" x14ac:dyDescent="0.25"/>
  <cols>
    <col min="1" max="1" width="30.85546875" style="2" customWidth="1"/>
    <col min="2" max="2" width="8.7109375" style="2" customWidth="1"/>
    <col min="3" max="3" width="43.85546875" style="2" customWidth="1"/>
    <col min="4" max="4" width="72.28515625" style="11" customWidth="1"/>
    <col min="5" max="8" width="19.5703125" style="11" customWidth="1"/>
    <col min="9" max="9" width="16.140625" style="11" customWidth="1"/>
    <col min="10" max="10" width="23.5703125" style="2" customWidth="1"/>
    <col min="11" max="11" width="31.140625" style="11" customWidth="1"/>
    <col min="12" max="16384" width="9.140625" style="2"/>
  </cols>
  <sheetData>
    <row r="1" spans="1:11" s="14" customFormat="1" ht="39" customHeight="1" x14ac:dyDescent="0.25">
      <c r="A1" s="12"/>
      <c r="B1" s="12"/>
      <c r="C1" s="12"/>
      <c r="D1" s="12"/>
      <c r="E1" s="13"/>
      <c r="F1" s="12"/>
      <c r="G1" s="12"/>
      <c r="H1" s="12"/>
      <c r="I1" s="184" t="s">
        <v>91</v>
      </c>
      <c r="J1" s="184"/>
      <c r="K1" s="184"/>
    </row>
    <row r="2" spans="1:11" ht="30" customHeight="1" thickBot="1" x14ac:dyDescent="0.3">
      <c r="A2" s="185" t="s">
        <v>1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 ht="48" customHeight="1" thickBot="1" x14ac:dyDescent="0.3">
      <c r="A3" s="16" t="s">
        <v>0</v>
      </c>
      <c r="B3" s="186" t="s">
        <v>103</v>
      </c>
      <c r="C3" s="187"/>
      <c r="D3" s="17" t="s">
        <v>2</v>
      </c>
      <c r="E3" s="188" t="s">
        <v>96</v>
      </c>
      <c r="F3" s="188"/>
      <c r="G3" s="188"/>
      <c r="H3" s="188"/>
      <c r="I3" s="188"/>
      <c r="J3" s="188"/>
      <c r="K3" s="189"/>
    </row>
    <row r="4" spans="1:11" ht="36.75" customHeight="1" thickBot="1" x14ac:dyDescent="0.3">
      <c r="A4" s="16" t="s">
        <v>3</v>
      </c>
      <c r="B4" s="190" t="s">
        <v>99</v>
      </c>
      <c r="C4" s="191"/>
      <c r="D4" s="191"/>
      <c r="E4" s="191"/>
      <c r="F4" s="191"/>
      <c r="G4" s="191"/>
      <c r="H4" s="191"/>
      <c r="I4" s="191"/>
      <c r="J4" s="191"/>
      <c r="K4" s="192"/>
    </row>
    <row r="5" spans="1:11" ht="36.75" customHeight="1" thickBot="1" x14ac:dyDescent="0.3">
      <c r="A5" s="16" t="s">
        <v>4</v>
      </c>
      <c r="B5" s="190" t="s">
        <v>97</v>
      </c>
      <c r="C5" s="191"/>
      <c r="D5" s="191"/>
      <c r="E5" s="191"/>
      <c r="F5" s="191"/>
      <c r="G5" s="191"/>
      <c r="H5" s="191"/>
      <c r="I5" s="191"/>
      <c r="J5" s="191"/>
      <c r="K5" s="192"/>
    </row>
    <row r="6" spans="1:11" ht="65.25" customHeight="1" thickBot="1" x14ac:dyDescent="0.3">
      <c r="A6" s="16" t="s">
        <v>5</v>
      </c>
      <c r="B6" s="181" t="s">
        <v>104</v>
      </c>
      <c r="C6" s="193"/>
      <c r="D6" s="193"/>
      <c r="E6" s="193"/>
      <c r="F6" s="193"/>
      <c r="G6" s="193"/>
      <c r="H6" s="193"/>
      <c r="I6" s="193"/>
      <c r="J6" s="193"/>
      <c r="K6" s="194"/>
    </row>
    <row r="7" spans="1:11" ht="26.25" customHeight="1" thickBot="1" x14ac:dyDescent="0.3">
      <c r="A7" s="16" t="s">
        <v>6</v>
      </c>
      <c r="B7" s="195" t="s">
        <v>88</v>
      </c>
      <c r="C7" s="196"/>
      <c r="D7" s="196"/>
      <c r="E7" s="196"/>
      <c r="F7" s="196"/>
      <c r="G7" s="196"/>
      <c r="H7" s="196"/>
      <c r="I7" s="196"/>
      <c r="J7" s="196"/>
      <c r="K7" s="197"/>
    </row>
    <row r="8" spans="1:11" ht="38.25" customHeight="1" thickBot="1" x14ac:dyDescent="0.3">
      <c r="A8" s="16" t="s">
        <v>7</v>
      </c>
      <c r="B8" s="181" t="s">
        <v>105</v>
      </c>
      <c r="C8" s="193"/>
      <c r="D8" s="193"/>
      <c r="E8" s="193"/>
      <c r="F8" s="193"/>
      <c r="G8" s="193"/>
      <c r="H8" s="193"/>
      <c r="I8" s="193"/>
      <c r="J8" s="193"/>
      <c r="K8" s="194"/>
    </row>
    <row r="9" spans="1:11" ht="51" customHeight="1" thickBot="1" x14ac:dyDescent="0.3">
      <c r="A9" s="18" t="s">
        <v>8</v>
      </c>
      <c r="B9" s="181" t="s">
        <v>106</v>
      </c>
      <c r="C9" s="193"/>
      <c r="D9" s="193"/>
      <c r="E9" s="193"/>
      <c r="F9" s="193"/>
      <c r="G9" s="193"/>
      <c r="H9" s="193"/>
      <c r="I9" s="193"/>
      <c r="J9" s="193"/>
      <c r="K9" s="194"/>
    </row>
    <row r="10" spans="1:11" ht="55.5" customHeight="1" thickBot="1" x14ac:dyDescent="0.3">
      <c r="A10" s="19" t="s">
        <v>164</v>
      </c>
      <c r="B10" s="181" t="s">
        <v>107</v>
      </c>
      <c r="C10" s="182"/>
      <c r="D10" s="182"/>
      <c r="E10" s="182"/>
      <c r="F10" s="182"/>
      <c r="G10" s="182"/>
      <c r="H10" s="182"/>
      <c r="I10" s="182"/>
      <c r="J10" s="182"/>
      <c r="K10" s="183"/>
    </row>
    <row r="11" spans="1:11" ht="30" customHeight="1" x14ac:dyDescent="0.25">
      <c r="A11" s="150" t="s">
        <v>9</v>
      </c>
      <c r="B11" s="168" t="s">
        <v>10</v>
      </c>
      <c r="C11" s="168" t="s">
        <v>11</v>
      </c>
      <c r="D11" s="161" t="s">
        <v>12</v>
      </c>
      <c r="E11" s="163"/>
      <c r="F11" s="163"/>
      <c r="G11" s="163"/>
      <c r="H11" s="163"/>
      <c r="I11" s="163"/>
      <c r="J11" s="163"/>
      <c r="K11" s="164"/>
    </row>
    <row r="12" spans="1:11" ht="63.75" customHeight="1" x14ac:dyDescent="0.25">
      <c r="A12" s="151"/>
      <c r="B12" s="169"/>
      <c r="C12" s="169"/>
      <c r="D12" s="162"/>
      <c r="E12" s="20" t="s">
        <v>14</v>
      </c>
      <c r="F12" s="29">
        <v>2022</v>
      </c>
      <c r="G12" s="29">
        <v>2023</v>
      </c>
      <c r="H12" s="29">
        <v>2024</v>
      </c>
      <c r="I12" s="29">
        <v>2025</v>
      </c>
      <c r="J12" s="22" t="s">
        <v>95</v>
      </c>
      <c r="K12" s="23" t="s">
        <v>15</v>
      </c>
    </row>
    <row r="13" spans="1:11" ht="72.75" customHeight="1" x14ac:dyDescent="0.25">
      <c r="A13" s="151"/>
      <c r="B13" s="29">
        <v>1</v>
      </c>
      <c r="C13" s="37" t="s">
        <v>108</v>
      </c>
      <c r="D13" s="107" t="s">
        <v>189</v>
      </c>
      <c r="E13" s="97">
        <v>55</v>
      </c>
      <c r="F13" s="29" t="s">
        <v>200</v>
      </c>
      <c r="G13" s="29" t="s">
        <v>202</v>
      </c>
      <c r="H13" s="29" t="s">
        <v>202</v>
      </c>
      <c r="I13" s="29" t="s">
        <v>202</v>
      </c>
      <c r="J13" s="29" t="s">
        <v>202</v>
      </c>
      <c r="K13" s="39" t="s">
        <v>126</v>
      </c>
    </row>
    <row r="14" spans="1:11" ht="96" customHeight="1" x14ac:dyDescent="0.25">
      <c r="A14" s="151"/>
      <c r="B14" s="29" t="s">
        <v>121</v>
      </c>
      <c r="C14" s="37" t="s">
        <v>111</v>
      </c>
      <c r="D14" s="107" t="s">
        <v>192</v>
      </c>
      <c r="E14" s="95">
        <v>100</v>
      </c>
      <c r="F14" s="30" t="s">
        <v>123</v>
      </c>
      <c r="G14" s="30" t="s">
        <v>123</v>
      </c>
      <c r="H14" s="30" t="s">
        <v>123</v>
      </c>
      <c r="I14" s="30" t="s">
        <v>123</v>
      </c>
      <c r="J14" s="30" t="s">
        <v>123</v>
      </c>
      <c r="K14" s="39" t="s">
        <v>125</v>
      </c>
    </row>
    <row r="15" spans="1:11" ht="84" customHeight="1" x14ac:dyDescent="0.25">
      <c r="A15" s="151"/>
      <c r="B15" s="29" t="s">
        <v>122</v>
      </c>
      <c r="C15" s="37" t="s">
        <v>114</v>
      </c>
      <c r="D15" s="108" t="s">
        <v>190</v>
      </c>
      <c r="E15" s="96">
        <v>83</v>
      </c>
      <c r="F15" s="30" t="s">
        <v>199</v>
      </c>
      <c r="G15" s="30" t="s">
        <v>201</v>
      </c>
      <c r="H15" s="30" t="s">
        <v>201</v>
      </c>
      <c r="I15" s="30" t="s">
        <v>201</v>
      </c>
      <c r="J15" s="30" t="s">
        <v>201</v>
      </c>
      <c r="K15" s="39" t="s">
        <v>127</v>
      </c>
    </row>
    <row r="16" spans="1:11" ht="60.75" customHeight="1" x14ac:dyDescent="0.25">
      <c r="A16" s="151"/>
      <c r="B16" s="29" t="s">
        <v>187</v>
      </c>
      <c r="C16" s="37" t="s">
        <v>117</v>
      </c>
      <c r="D16" s="108" t="s">
        <v>120</v>
      </c>
      <c r="E16" s="44">
        <v>78</v>
      </c>
      <c r="F16" s="30" t="s">
        <v>198</v>
      </c>
      <c r="G16" s="30" t="s">
        <v>198</v>
      </c>
      <c r="H16" s="30" t="s">
        <v>198</v>
      </c>
      <c r="I16" s="30" t="s">
        <v>198</v>
      </c>
      <c r="J16" s="30" t="s">
        <v>198</v>
      </c>
      <c r="K16" s="39" t="s">
        <v>126</v>
      </c>
    </row>
    <row r="17" spans="1:11" ht="67.5" customHeight="1" x14ac:dyDescent="0.25">
      <c r="A17" s="151"/>
      <c r="B17" s="29" t="s">
        <v>188</v>
      </c>
      <c r="C17" s="37" t="s">
        <v>118</v>
      </c>
      <c r="D17" s="107" t="s">
        <v>197</v>
      </c>
      <c r="E17" s="44">
        <v>3</v>
      </c>
      <c r="F17" s="30" t="s">
        <v>122</v>
      </c>
      <c r="G17" s="30" t="s">
        <v>122</v>
      </c>
      <c r="H17" s="30" t="s">
        <v>122</v>
      </c>
      <c r="I17" s="30" t="s">
        <v>122</v>
      </c>
      <c r="J17" s="30" t="s">
        <v>122</v>
      </c>
      <c r="K17" s="39" t="s">
        <v>128</v>
      </c>
    </row>
    <row r="18" spans="1:11" ht="130.5" customHeight="1" thickBot="1" x14ac:dyDescent="0.3">
      <c r="A18" s="151"/>
      <c r="B18" s="29" t="s">
        <v>98</v>
      </c>
      <c r="C18" s="38" t="s">
        <v>119</v>
      </c>
      <c r="D18" s="107" t="s">
        <v>191</v>
      </c>
      <c r="E18" s="44">
        <v>1</v>
      </c>
      <c r="F18" s="30" t="s">
        <v>124</v>
      </c>
      <c r="G18" s="30" t="s">
        <v>124</v>
      </c>
      <c r="H18" s="30" t="s">
        <v>124</v>
      </c>
      <c r="I18" s="30" t="s">
        <v>124</v>
      </c>
      <c r="J18" s="30" t="s">
        <v>124</v>
      </c>
      <c r="K18" s="39" t="s">
        <v>97</v>
      </c>
    </row>
    <row r="19" spans="1:11" ht="24" customHeight="1" thickBot="1" x14ac:dyDescent="0.3">
      <c r="A19" s="150" t="s">
        <v>16</v>
      </c>
      <c r="B19" s="165" t="s">
        <v>17</v>
      </c>
      <c r="C19" s="137"/>
      <c r="D19" s="119" t="s">
        <v>23</v>
      </c>
      <c r="E19" s="120"/>
      <c r="F19" s="120"/>
      <c r="G19" s="120"/>
      <c r="H19" s="120"/>
      <c r="I19" s="120"/>
      <c r="J19" s="120"/>
      <c r="K19" s="121"/>
    </row>
    <row r="20" spans="1:11" ht="24.75" customHeight="1" x14ac:dyDescent="0.25">
      <c r="A20" s="151"/>
      <c r="B20" s="166"/>
      <c r="C20" s="167"/>
      <c r="D20" s="85" t="s">
        <v>93</v>
      </c>
      <c r="E20" s="86">
        <v>2022</v>
      </c>
      <c r="F20" s="86">
        <v>2023</v>
      </c>
      <c r="G20" s="86">
        <v>2024</v>
      </c>
      <c r="H20" s="86">
        <v>2025</v>
      </c>
      <c r="I20" s="175" t="s">
        <v>94</v>
      </c>
      <c r="J20" s="176"/>
      <c r="K20" s="177"/>
    </row>
    <row r="21" spans="1:11" ht="24" customHeight="1" x14ac:dyDescent="0.25">
      <c r="A21" s="151"/>
      <c r="B21" s="133" t="s">
        <v>18</v>
      </c>
      <c r="C21" s="134"/>
      <c r="D21" s="109">
        <f>D22+D23+D24+D25</f>
        <v>99686482.039999992</v>
      </c>
      <c r="E21" s="87">
        <f t="shared" ref="E21:H21" si="0">E22+E23+E24+E25</f>
        <v>17160950.07</v>
      </c>
      <c r="F21" s="87">
        <f t="shared" si="0"/>
        <v>14700140</v>
      </c>
      <c r="G21" s="87">
        <f t="shared" si="0"/>
        <v>14591710</v>
      </c>
      <c r="H21" s="87">
        <f t="shared" si="0"/>
        <v>4884210</v>
      </c>
      <c r="I21" s="178">
        <v>24421050</v>
      </c>
      <c r="J21" s="179"/>
      <c r="K21" s="180"/>
    </row>
    <row r="22" spans="1:11" ht="24" customHeight="1" x14ac:dyDescent="0.25">
      <c r="A22" s="151"/>
      <c r="B22" s="133" t="s">
        <v>19</v>
      </c>
      <c r="C22" s="134"/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125">
        <v>0</v>
      </c>
      <c r="J22" s="126"/>
      <c r="K22" s="127"/>
    </row>
    <row r="23" spans="1:11" ht="24" customHeight="1" x14ac:dyDescent="0.25">
      <c r="A23" s="151"/>
      <c r="B23" s="133" t="s">
        <v>20</v>
      </c>
      <c r="C23" s="134"/>
      <c r="D23" s="87">
        <v>42103500</v>
      </c>
      <c r="E23" s="87">
        <v>9707500</v>
      </c>
      <c r="F23" s="87">
        <v>9707500</v>
      </c>
      <c r="G23" s="87">
        <v>9707500</v>
      </c>
      <c r="H23" s="87">
        <v>0</v>
      </c>
      <c r="I23" s="125">
        <v>0</v>
      </c>
      <c r="J23" s="126"/>
      <c r="K23" s="127"/>
    </row>
    <row r="24" spans="1:11" ht="24" customHeight="1" x14ac:dyDescent="0.25">
      <c r="A24" s="151"/>
      <c r="B24" s="133" t="s">
        <v>21</v>
      </c>
      <c r="C24" s="134"/>
      <c r="D24" s="87">
        <v>57582982.039999999</v>
      </c>
      <c r="E24" s="87">
        <v>7453450.0700000003</v>
      </c>
      <c r="F24" s="87">
        <v>4992640</v>
      </c>
      <c r="G24" s="87">
        <v>4884210</v>
      </c>
      <c r="H24" s="87">
        <v>4884210</v>
      </c>
      <c r="I24" s="125">
        <v>24421050</v>
      </c>
      <c r="J24" s="126"/>
      <c r="K24" s="128"/>
    </row>
    <row r="25" spans="1:11" ht="24" customHeight="1" thickBot="1" x14ac:dyDescent="0.3">
      <c r="A25" s="152"/>
      <c r="B25" s="173" t="s">
        <v>22</v>
      </c>
      <c r="C25" s="174"/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170">
        <v>0</v>
      </c>
      <c r="J25" s="171"/>
      <c r="K25" s="172"/>
    </row>
    <row r="26" spans="1:11" ht="15" customHeight="1" x14ac:dyDescent="0.25">
      <c r="A26" s="150" t="s">
        <v>24</v>
      </c>
      <c r="B26" s="153" t="s">
        <v>17</v>
      </c>
      <c r="C26" s="154"/>
      <c r="D26" s="122" t="s">
        <v>23</v>
      </c>
      <c r="E26" s="122"/>
      <c r="F26" s="122"/>
      <c r="G26" s="122"/>
      <c r="H26" s="122"/>
      <c r="I26" s="122"/>
      <c r="J26" s="122"/>
      <c r="K26" s="122"/>
    </row>
    <row r="27" spans="1:11" ht="26.25" customHeight="1" x14ac:dyDescent="0.25">
      <c r="A27" s="151"/>
      <c r="B27" s="144"/>
      <c r="C27" s="155"/>
      <c r="D27" s="89" t="s">
        <v>18</v>
      </c>
      <c r="E27" s="90">
        <v>2022</v>
      </c>
      <c r="F27" s="90" t="s">
        <v>100</v>
      </c>
      <c r="G27" s="90">
        <v>2024</v>
      </c>
      <c r="H27" s="90">
        <v>2025</v>
      </c>
      <c r="I27" s="144" t="s">
        <v>94</v>
      </c>
      <c r="J27" s="145"/>
      <c r="K27" s="146"/>
    </row>
    <row r="28" spans="1:11" ht="30.75" customHeight="1" x14ac:dyDescent="0.25">
      <c r="A28" s="151"/>
      <c r="B28" s="35" t="s">
        <v>25</v>
      </c>
      <c r="C28" s="36"/>
      <c r="D28" s="21"/>
      <c r="E28" s="24"/>
      <c r="F28" s="24"/>
      <c r="G28" s="24"/>
      <c r="H28" s="24"/>
      <c r="I28" s="123"/>
      <c r="J28" s="123"/>
      <c r="K28" s="123"/>
    </row>
    <row r="29" spans="1:11" ht="24" customHeight="1" x14ac:dyDescent="0.25">
      <c r="A29" s="151"/>
      <c r="B29" s="133" t="s">
        <v>18</v>
      </c>
      <c r="C29" s="134"/>
      <c r="D29" s="36">
        <v>0</v>
      </c>
      <c r="E29" s="25">
        <v>0</v>
      </c>
      <c r="F29" s="25">
        <v>0</v>
      </c>
      <c r="G29" s="25">
        <v>0</v>
      </c>
      <c r="H29" s="25">
        <v>0</v>
      </c>
      <c r="I29" s="130">
        <v>0</v>
      </c>
      <c r="J29" s="131"/>
      <c r="K29" s="132"/>
    </row>
    <row r="30" spans="1:11" ht="24" customHeight="1" x14ac:dyDescent="0.25">
      <c r="A30" s="151"/>
      <c r="B30" s="133" t="s">
        <v>19</v>
      </c>
      <c r="C30" s="134"/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130">
        <v>0</v>
      </c>
      <c r="J30" s="131"/>
      <c r="K30" s="132"/>
    </row>
    <row r="31" spans="1:11" ht="24" customHeight="1" x14ac:dyDescent="0.25">
      <c r="A31" s="151"/>
      <c r="B31" s="133" t="s">
        <v>20</v>
      </c>
      <c r="C31" s="134"/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130">
        <v>0</v>
      </c>
      <c r="J31" s="131"/>
      <c r="K31" s="132"/>
    </row>
    <row r="32" spans="1:11" ht="24" customHeight="1" x14ac:dyDescent="0.25">
      <c r="A32" s="151"/>
      <c r="B32" s="133" t="s">
        <v>21</v>
      </c>
      <c r="C32" s="134"/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130">
        <v>0</v>
      </c>
      <c r="J32" s="131"/>
      <c r="K32" s="132"/>
    </row>
    <row r="33" spans="1:11" ht="24" customHeight="1" x14ac:dyDescent="0.25">
      <c r="A33" s="151"/>
      <c r="B33" s="129" t="s">
        <v>22</v>
      </c>
      <c r="C33" s="129"/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130">
        <v>0</v>
      </c>
      <c r="J33" s="131"/>
      <c r="K33" s="132"/>
    </row>
    <row r="34" spans="1:11" ht="32.25" customHeight="1" x14ac:dyDescent="0.25">
      <c r="A34" s="151"/>
      <c r="B34" s="35" t="s">
        <v>26</v>
      </c>
      <c r="C34" s="36"/>
      <c r="D34" s="25"/>
      <c r="E34" s="24"/>
      <c r="F34" s="24"/>
      <c r="G34" s="24"/>
      <c r="H34" s="24"/>
      <c r="I34" s="123"/>
      <c r="J34" s="123"/>
      <c r="K34" s="123"/>
    </row>
    <row r="35" spans="1:11" ht="24" customHeight="1" x14ac:dyDescent="0.25">
      <c r="A35" s="151"/>
      <c r="B35" s="133" t="s">
        <v>18</v>
      </c>
      <c r="C35" s="134"/>
      <c r="D35" s="36"/>
      <c r="E35" s="25">
        <v>0</v>
      </c>
      <c r="F35" s="25">
        <v>0</v>
      </c>
      <c r="G35" s="25">
        <v>0</v>
      </c>
      <c r="H35" s="25">
        <v>0</v>
      </c>
      <c r="I35" s="130">
        <v>0</v>
      </c>
      <c r="J35" s="131"/>
      <c r="K35" s="132"/>
    </row>
    <row r="36" spans="1:11" ht="24" customHeight="1" x14ac:dyDescent="0.25">
      <c r="A36" s="151"/>
      <c r="B36" s="133" t="s">
        <v>19</v>
      </c>
      <c r="C36" s="134"/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130">
        <v>0</v>
      </c>
      <c r="J36" s="131"/>
      <c r="K36" s="132"/>
    </row>
    <row r="37" spans="1:11" ht="24" customHeight="1" x14ac:dyDescent="0.25">
      <c r="A37" s="151"/>
      <c r="B37" s="133" t="s">
        <v>20</v>
      </c>
      <c r="C37" s="134"/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130">
        <v>0</v>
      </c>
      <c r="J37" s="131"/>
      <c r="K37" s="132"/>
    </row>
    <row r="38" spans="1:11" ht="24" customHeight="1" x14ac:dyDescent="0.25">
      <c r="A38" s="151"/>
      <c r="B38" s="156" t="s">
        <v>21</v>
      </c>
      <c r="C38" s="156"/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130">
        <v>0</v>
      </c>
      <c r="J38" s="131"/>
      <c r="K38" s="132"/>
    </row>
    <row r="39" spans="1:11" ht="24" customHeight="1" thickBot="1" x14ac:dyDescent="0.3">
      <c r="A39" s="152"/>
      <c r="B39" s="157" t="s">
        <v>22</v>
      </c>
      <c r="C39" s="157"/>
      <c r="D39" s="91">
        <v>0</v>
      </c>
      <c r="E39" s="91">
        <v>0</v>
      </c>
      <c r="F39" s="91">
        <v>0</v>
      </c>
      <c r="G39" s="91">
        <v>0</v>
      </c>
      <c r="H39" s="91">
        <v>0</v>
      </c>
      <c r="I39" s="158">
        <v>0</v>
      </c>
      <c r="J39" s="159"/>
      <c r="K39" s="160"/>
    </row>
    <row r="40" spans="1:11" ht="32.25" customHeight="1" x14ac:dyDescent="0.25">
      <c r="A40" s="135" t="s">
        <v>27</v>
      </c>
      <c r="B40" s="136"/>
      <c r="C40" s="137"/>
      <c r="D40" s="124" t="s">
        <v>23</v>
      </c>
      <c r="E40" s="124"/>
      <c r="F40" s="124"/>
      <c r="G40" s="124"/>
      <c r="H40" s="124"/>
      <c r="I40" s="124"/>
      <c r="J40" s="124"/>
      <c r="K40" s="124"/>
    </row>
    <row r="41" spans="1:11" ht="26.25" customHeight="1" x14ac:dyDescent="0.25">
      <c r="A41" s="138"/>
      <c r="B41" s="139"/>
      <c r="C41" s="140"/>
      <c r="D41" s="84" t="s">
        <v>18</v>
      </c>
      <c r="E41" s="90">
        <v>2022</v>
      </c>
      <c r="F41" s="90">
        <v>2023</v>
      </c>
      <c r="G41" s="90">
        <v>2024</v>
      </c>
      <c r="H41" s="90">
        <v>2025</v>
      </c>
      <c r="I41" s="144" t="s">
        <v>94</v>
      </c>
      <c r="J41" s="145"/>
      <c r="K41" s="146"/>
    </row>
    <row r="42" spans="1:11" ht="24" customHeight="1" thickBot="1" x14ac:dyDescent="0.3">
      <c r="A42" s="141"/>
      <c r="B42" s="142"/>
      <c r="C42" s="143"/>
      <c r="D42" s="21">
        <v>0</v>
      </c>
      <c r="E42" s="26">
        <v>0</v>
      </c>
      <c r="F42" s="26">
        <v>0</v>
      </c>
      <c r="G42" s="26">
        <v>0</v>
      </c>
      <c r="H42" s="26">
        <v>0</v>
      </c>
      <c r="I42" s="147">
        <v>0</v>
      </c>
      <c r="J42" s="148"/>
      <c r="K42" s="149"/>
    </row>
    <row r="43" spans="1:11" ht="15.75" x14ac:dyDescent="0.25">
      <c r="D43" s="92"/>
    </row>
  </sheetData>
  <mergeCells count="60">
    <mergeCell ref="B10:K10"/>
    <mergeCell ref="I1:K1"/>
    <mergeCell ref="A2:K2"/>
    <mergeCell ref="B3:C3"/>
    <mergeCell ref="E3:K3"/>
    <mergeCell ref="B4:K4"/>
    <mergeCell ref="B5:K5"/>
    <mergeCell ref="B6:K6"/>
    <mergeCell ref="B7:K7"/>
    <mergeCell ref="B8:K8"/>
    <mergeCell ref="B9:K9"/>
    <mergeCell ref="D11:D12"/>
    <mergeCell ref="E11:K11"/>
    <mergeCell ref="A19:A25"/>
    <mergeCell ref="B19:C20"/>
    <mergeCell ref="B21:C21"/>
    <mergeCell ref="B22:C22"/>
    <mergeCell ref="B23:C23"/>
    <mergeCell ref="B24:C24"/>
    <mergeCell ref="A11:A18"/>
    <mergeCell ref="B11:B12"/>
    <mergeCell ref="C11:C12"/>
    <mergeCell ref="I25:K25"/>
    <mergeCell ref="B25:C25"/>
    <mergeCell ref="I20:K20"/>
    <mergeCell ref="I21:K21"/>
    <mergeCell ref="I22:K22"/>
    <mergeCell ref="A40:C42"/>
    <mergeCell ref="I41:K41"/>
    <mergeCell ref="I42:K42"/>
    <mergeCell ref="B35:C35"/>
    <mergeCell ref="I35:K35"/>
    <mergeCell ref="B36:C36"/>
    <mergeCell ref="I36:K36"/>
    <mergeCell ref="B37:C37"/>
    <mergeCell ref="I37:K37"/>
    <mergeCell ref="A26:A39"/>
    <mergeCell ref="B26:C27"/>
    <mergeCell ref="I27:K27"/>
    <mergeCell ref="B38:C38"/>
    <mergeCell ref="I38:K38"/>
    <mergeCell ref="B39:C39"/>
    <mergeCell ref="I39:K39"/>
    <mergeCell ref="B33:C33"/>
    <mergeCell ref="I33:K33"/>
    <mergeCell ref="B29:C29"/>
    <mergeCell ref="I29:K29"/>
    <mergeCell ref="B30:C30"/>
    <mergeCell ref="I30:K30"/>
    <mergeCell ref="B31:C31"/>
    <mergeCell ref="I31:K31"/>
    <mergeCell ref="B32:C32"/>
    <mergeCell ref="I32:K32"/>
    <mergeCell ref="D19:K19"/>
    <mergeCell ref="D26:K26"/>
    <mergeCell ref="I28:K28"/>
    <mergeCell ref="I34:K34"/>
    <mergeCell ref="D40:K40"/>
    <mergeCell ref="I23:K23"/>
    <mergeCell ref="I24:K24"/>
  </mergeCells>
  <pageMargins left="0.39370078740157483" right="0.39370078740157483" top="1.1811023622047245" bottom="0.78740157480314965" header="0.31496062992125984" footer="0.31496062992125984"/>
  <pageSetup paperSize="9" scale="45" firstPageNumber="6" fitToHeight="3" orientation="landscape" useFirstPageNumber="1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3"/>
  <sheetViews>
    <sheetView tabSelected="1" view="pageLayout" topLeftCell="C1" zoomScaleNormal="110" workbookViewId="0">
      <selection activeCell="H2" sqref="H2"/>
    </sheetView>
  </sheetViews>
  <sheetFormatPr defaultRowHeight="15" x14ac:dyDescent="0.25"/>
  <cols>
    <col min="1" max="1" width="8.5703125" style="15" customWidth="1"/>
    <col min="2" max="2" width="30.140625" style="15" customWidth="1"/>
    <col min="3" max="3" width="32.42578125" style="15" customWidth="1"/>
    <col min="4" max="6" width="16.28515625" style="15" customWidth="1"/>
    <col min="7" max="7" width="13.140625" style="15" customWidth="1"/>
    <col min="8" max="8" width="16.140625" style="15" customWidth="1"/>
    <col min="9" max="9" width="13.5703125" style="111" customWidth="1"/>
    <col min="10" max="10" width="13.7109375" style="15" customWidth="1"/>
    <col min="11" max="11" width="13.140625" style="15" customWidth="1"/>
    <col min="12" max="12" width="14.5703125" style="15" customWidth="1"/>
    <col min="13" max="13" width="13" style="15" customWidth="1"/>
    <col min="14" max="14" width="13.28515625" style="15" customWidth="1"/>
    <col min="15" max="15" width="13" style="15" customWidth="1"/>
    <col min="16" max="16" width="11.85546875" style="15" customWidth="1"/>
    <col min="17" max="17" width="18.42578125" style="15" customWidth="1"/>
    <col min="18" max="16384" width="9.140625" style="15"/>
  </cols>
  <sheetData>
    <row r="1" spans="1:17" ht="60" customHeight="1" x14ac:dyDescent="0.25">
      <c r="O1" s="256" t="s">
        <v>203</v>
      </c>
      <c r="P1" s="257"/>
      <c r="Q1" s="257"/>
    </row>
    <row r="2" spans="1:17" ht="14.25" customHeight="1" x14ac:dyDescent="0.25">
      <c r="O2" s="117"/>
      <c r="P2" s="106"/>
      <c r="Q2" s="106"/>
    </row>
    <row r="3" spans="1:17" x14ac:dyDescent="0.25">
      <c r="Q3" s="106" t="s">
        <v>185</v>
      </c>
    </row>
    <row r="4" spans="1:17" ht="18.75" x14ac:dyDescent="0.3">
      <c r="C4" s="261" t="s">
        <v>186</v>
      </c>
      <c r="D4" s="261"/>
      <c r="E4" s="261"/>
      <c r="F4" s="261"/>
      <c r="G4" s="261"/>
      <c r="H4" s="261"/>
      <c r="I4" s="261"/>
      <c r="J4" s="261"/>
      <c r="K4" s="261"/>
      <c r="L4" s="261"/>
      <c r="Q4" s="106"/>
    </row>
    <row r="6" spans="1:17" s="14" customFormat="1" ht="39" customHeight="1" x14ac:dyDescent="0.25">
      <c r="A6" s="198" t="s">
        <v>133</v>
      </c>
      <c r="B6" s="198" t="s">
        <v>134</v>
      </c>
      <c r="C6" s="201" t="s">
        <v>135</v>
      </c>
      <c r="D6" s="198" t="s">
        <v>17</v>
      </c>
      <c r="E6" s="204" t="s">
        <v>136</v>
      </c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6"/>
    </row>
    <row r="7" spans="1:17" s="14" customFormat="1" ht="15" customHeight="1" x14ac:dyDescent="0.25">
      <c r="A7" s="199"/>
      <c r="B7" s="199"/>
      <c r="C7" s="202"/>
      <c r="D7" s="199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9"/>
    </row>
    <row r="8" spans="1:17" x14ac:dyDescent="0.25">
      <c r="A8" s="199"/>
      <c r="B8" s="199"/>
      <c r="C8" s="202"/>
      <c r="D8" s="199"/>
      <c r="E8" s="210" t="s">
        <v>18</v>
      </c>
      <c r="F8" s="212" t="s">
        <v>137</v>
      </c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4"/>
    </row>
    <row r="9" spans="1:17" x14ac:dyDescent="0.25">
      <c r="A9" s="200"/>
      <c r="B9" s="200"/>
      <c r="C9" s="203"/>
      <c r="D9" s="200"/>
      <c r="E9" s="211"/>
      <c r="F9" s="48" t="s">
        <v>138</v>
      </c>
      <c r="G9" s="48" t="s">
        <v>139</v>
      </c>
      <c r="H9" s="48" t="s">
        <v>140</v>
      </c>
      <c r="I9" s="48" t="s">
        <v>141</v>
      </c>
      <c r="J9" s="48" t="s">
        <v>142</v>
      </c>
      <c r="K9" s="48" t="s">
        <v>143</v>
      </c>
      <c r="L9" s="48" t="s">
        <v>144</v>
      </c>
      <c r="M9" s="48" t="s">
        <v>145</v>
      </c>
      <c r="N9" s="49" t="s">
        <v>146</v>
      </c>
      <c r="O9" s="49" t="s">
        <v>147</v>
      </c>
      <c r="P9" s="48" t="s">
        <v>148</v>
      </c>
      <c r="Q9" s="48" t="s">
        <v>149</v>
      </c>
    </row>
    <row r="10" spans="1:17" x14ac:dyDescent="0.25">
      <c r="A10" s="50">
        <v>1</v>
      </c>
      <c r="B10" s="50">
        <v>2</v>
      </c>
      <c r="C10" s="50">
        <v>3</v>
      </c>
      <c r="D10" s="50">
        <v>4</v>
      </c>
      <c r="E10" s="50">
        <v>5</v>
      </c>
      <c r="F10" s="50">
        <v>6</v>
      </c>
      <c r="G10" s="50">
        <v>7</v>
      </c>
      <c r="H10" s="50">
        <v>8</v>
      </c>
      <c r="I10" s="50">
        <v>9</v>
      </c>
      <c r="J10" s="50">
        <v>10</v>
      </c>
      <c r="K10" s="50">
        <v>11</v>
      </c>
      <c r="L10" s="50">
        <v>12</v>
      </c>
      <c r="M10" s="50">
        <v>13</v>
      </c>
      <c r="N10" s="50">
        <v>14</v>
      </c>
      <c r="O10" s="50">
        <v>15</v>
      </c>
      <c r="P10" s="50">
        <v>16</v>
      </c>
      <c r="Q10" s="50">
        <v>17</v>
      </c>
    </row>
    <row r="11" spans="1:17" ht="15" customHeight="1" x14ac:dyDescent="0.25">
      <c r="A11" s="215" t="s">
        <v>124</v>
      </c>
      <c r="B11" s="218" t="s">
        <v>150</v>
      </c>
      <c r="C11" s="219" t="s">
        <v>193</v>
      </c>
      <c r="D11" s="93" t="s">
        <v>41</v>
      </c>
      <c r="E11" s="51">
        <f>F11+G11+H11+I11+J11+K11+N11+Q11</f>
        <v>3462780.5999999996</v>
      </c>
      <c r="F11" s="51">
        <f>F12+F13+F14+F15</f>
        <v>1003874.54</v>
      </c>
      <c r="G11" s="51">
        <f t="shared" ref="G11:Q11" si="0">G12+G13+G14+G15</f>
        <v>0</v>
      </c>
      <c r="H11" s="51">
        <f t="shared" si="0"/>
        <v>492992.5</v>
      </c>
      <c r="I11" s="51">
        <f t="shared" si="0"/>
        <v>981258.11</v>
      </c>
      <c r="J11" s="51">
        <f t="shared" si="0"/>
        <v>984655.45</v>
      </c>
      <c r="K11" s="51">
        <f t="shared" si="0"/>
        <v>0</v>
      </c>
      <c r="L11" s="51">
        <f t="shared" si="0"/>
        <v>0</v>
      </c>
      <c r="M11" s="51">
        <f t="shared" si="0"/>
        <v>0</v>
      </c>
      <c r="N11" s="51">
        <f t="shared" si="0"/>
        <v>0</v>
      </c>
      <c r="O11" s="51">
        <f t="shared" si="0"/>
        <v>0</v>
      </c>
      <c r="P11" s="51">
        <f t="shared" si="0"/>
        <v>0</v>
      </c>
      <c r="Q11" s="51">
        <f t="shared" si="0"/>
        <v>0</v>
      </c>
    </row>
    <row r="12" spans="1:17" ht="15" customHeight="1" x14ac:dyDescent="0.25">
      <c r="A12" s="216"/>
      <c r="B12" s="218"/>
      <c r="C12" s="220"/>
      <c r="D12" s="52" t="s">
        <v>19</v>
      </c>
      <c r="E12" s="53">
        <f>F12+G12+H12+I12+J12+K12+N12+Q12</f>
        <v>0</v>
      </c>
      <c r="F12" s="53">
        <f>G12+H12+I12+J12+K12+N12+Q12+R12</f>
        <v>0</v>
      </c>
      <c r="G12" s="53">
        <f>H12+I12+J12+K12+N12+Q12+R12+S12</f>
        <v>0</v>
      </c>
      <c r="H12" s="53">
        <f>I12+J12+K12+N12+Q12+R12+S12+T12</f>
        <v>0</v>
      </c>
      <c r="I12" s="53">
        <f>J12+K12+N12+Q12+R12+S12+T12+U12</f>
        <v>0</v>
      </c>
      <c r="J12" s="53">
        <f>K12+N12+Q12+R12+S12+T12+U12+V12</f>
        <v>0</v>
      </c>
      <c r="K12" s="53">
        <f t="shared" ref="K12:O12" si="1">N12+Q12+R12+S12+T12+U12+V12+W12</f>
        <v>0</v>
      </c>
      <c r="L12" s="53">
        <f t="shared" si="1"/>
        <v>0</v>
      </c>
      <c r="M12" s="53">
        <f t="shared" si="1"/>
        <v>0</v>
      </c>
      <c r="N12" s="53">
        <f t="shared" si="1"/>
        <v>0</v>
      </c>
      <c r="O12" s="53">
        <f t="shared" si="1"/>
        <v>0</v>
      </c>
      <c r="P12" s="53">
        <f>S12+V12+W12+X12+Y12+Z12+AA12+AB12</f>
        <v>0</v>
      </c>
      <c r="Q12" s="53">
        <f>T12+W12+X12+Y12+Z12+AA12+AB12+AC12</f>
        <v>0</v>
      </c>
    </row>
    <row r="13" spans="1:17" ht="22.5" x14ac:dyDescent="0.25">
      <c r="A13" s="216"/>
      <c r="B13" s="218"/>
      <c r="C13" s="220"/>
      <c r="D13" s="54" t="s">
        <v>20</v>
      </c>
      <c r="E13" s="53">
        <f>F13+G13+H13+I13+J13+K13+N13+Q13</f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</row>
    <row r="14" spans="1:17" x14ac:dyDescent="0.25">
      <c r="A14" s="216"/>
      <c r="B14" s="218"/>
      <c r="C14" s="220"/>
      <c r="D14" s="54" t="s">
        <v>21</v>
      </c>
      <c r="E14" s="55">
        <f>F14+G14+H14+I14+J14+K14+N14+Q14</f>
        <v>3462780.5999999996</v>
      </c>
      <c r="F14" s="55">
        <v>1003874.54</v>
      </c>
      <c r="G14" s="55">
        <v>0</v>
      </c>
      <c r="H14" s="55">
        <v>492992.5</v>
      </c>
      <c r="I14" s="55">
        <v>981258.11</v>
      </c>
      <c r="J14" s="55">
        <v>984655.45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  <c r="P14" s="55">
        <v>0</v>
      </c>
      <c r="Q14" s="55">
        <v>0</v>
      </c>
    </row>
    <row r="15" spans="1:17" ht="22.5" x14ac:dyDescent="0.25">
      <c r="A15" s="217"/>
      <c r="B15" s="218"/>
      <c r="C15" s="221"/>
      <c r="D15" s="54" t="s">
        <v>22</v>
      </c>
      <c r="E15" s="56">
        <f>F15+G15+H15+I15+J15+K15+N15+Q15</f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0</v>
      </c>
      <c r="P15" s="55">
        <v>0</v>
      </c>
      <c r="Q15" s="55">
        <v>0</v>
      </c>
    </row>
    <row r="16" spans="1:17" x14ac:dyDescent="0.25">
      <c r="A16" s="216">
        <v>2</v>
      </c>
      <c r="B16" s="243" t="s">
        <v>151</v>
      </c>
      <c r="C16" s="255" t="s">
        <v>194</v>
      </c>
      <c r="D16" s="94" t="s">
        <v>41</v>
      </c>
      <c r="E16" s="58">
        <f>F16+G16+H16+I16+J16+K16+L16+M16+N16+O16+P16+Q16</f>
        <v>55299112.579999998</v>
      </c>
      <c r="F16" s="59">
        <f t="shared" ref="F16:Q16" si="2">F17+F18+F19+F20</f>
        <v>6851331.0800000001</v>
      </c>
      <c r="G16" s="60">
        <f t="shared" si="2"/>
        <v>2445490.7999999998</v>
      </c>
      <c r="H16" s="60">
        <f>H17+H18+H19+H20</f>
        <v>6742924.4700000007</v>
      </c>
      <c r="I16" s="60">
        <f t="shared" si="2"/>
        <v>10227046.440000001</v>
      </c>
      <c r="J16" s="60">
        <f t="shared" si="2"/>
        <v>10486069.73</v>
      </c>
      <c r="K16" s="60">
        <f t="shared" si="2"/>
        <v>9351184.9600000009</v>
      </c>
      <c r="L16" s="60">
        <f t="shared" si="2"/>
        <v>9195065.0999999996</v>
      </c>
      <c r="M16" s="60">
        <f t="shared" si="2"/>
        <v>0</v>
      </c>
      <c r="N16" s="60">
        <f t="shared" si="2"/>
        <v>0</v>
      </c>
      <c r="O16" s="60">
        <f t="shared" si="2"/>
        <v>0</v>
      </c>
      <c r="P16" s="60">
        <f t="shared" si="2"/>
        <v>0</v>
      </c>
      <c r="Q16" s="60">
        <f t="shared" si="2"/>
        <v>0</v>
      </c>
    </row>
    <row r="17" spans="1:17" ht="15" customHeight="1" x14ac:dyDescent="0.25">
      <c r="A17" s="216"/>
      <c r="B17" s="243"/>
      <c r="C17" s="255"/>
      <c r="D17" s="52" t="s">
        <v>19</v>
      </c>
      <c r="E17" s="53">
        <f>F17+G17+H17+I17+J17+K17+N17+Q17</f>
        <v>0</v>
      </c>
      <c r="F17" s="53">
        <f>G17+H17+I17+J17+K17+N17+Q17+R17</f>
        <v>0</v>
      </c>
      <c r="G17" s="53">
        <f>H17+I17+J17+K17+N17+Q17+R17+S17</f>
        <v>0</v>
      </c>
      <c r="H17" s="53">
        <f>I17+J17+K17+N17+Q17+R17+S17+T17</f>
        <v>0</v>
      </c>
      <c r="I17" s="53">
        <f>J17+K17+N17+Q17+R17+S17+T17+U17</f>
        <v>0</v>
      </c>
      <c r="J17" s="53">
        <f>K17+N17+Q17+R17+S17+T17+U17+V17</f>
        <v>0</v>
      </c>
      <c r="K17" s="53">
        <f t="shared" ref="K17:P17" si="3">N17+Q17+R17+S17+T17+U17+V17+W17</f>
        <v>0</v>
      </c>
      <c r="L17" s="53">
        <f t="shared" si="3"/>
        <v>0</v>
      </c>
      <c r="M17" s="53">
        <f t="shared" si="3"/>
        <v>0</v>
      </c>
      <c r="N17" s="53">
        <f t="shared" si="3"/>
        <v>0</v>
      </c>
      <c r="O17" s="53">
        <f t="shared" si="3"/>
        <v>0</v>
      </c>
      <c r="P17" s="53">
        <f t="shared" si="3"/>
        <v>0</v>
      </c>
      <c r="Q17" s="53">
        <f>R17+S17+T17+U17+V17+W17+X17+Y17</f>
        <v>0</v>
      </c>
    </row>
    <row r="18" spans="1:17" ht="22.5" x14ac:dyDescent="0.25">
      <c r="A18" s="216"/>
      <c r="B18" s="243"/>
      <c r="C18" s="255"/>
      <c r="D18" s="54" t="s">
        <v>20</v>
      </c>
      <c r="E18" s="57">
        <f>F18+G18+H18+I18+J18+K18+L18+M18+N18+O18+P18+Q18</f>
        <v>25826200</v>
      </c>
      <c r="F18" s="57">
        <v>2329500</v>
      </c>
      <c r="G18" s="57">
        <v>1589600</v>
      </c>
      <c r="H18" s="62">
        <v>2912600</v>
      </c>
      <c r="I18" s="57">
        <v>4349100</v>
      </c>
      <c r="J18" s="57">
        <v>4881800</v>
      </c>
      <c r="K18" s="57">
        <v>4881800</v>
      </c>
      <c r="L18" s="57">
        <v>4881800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</row>
    <row r="19" spans="1:17" ht="20.25" customHeight="1" x14ac:dyDescent="0.25">
      <c r="A19" s="216"/>
      <c r="B19" s="243"/>
      <c r="C19" s="255"/>
      <c r="D19" s="54" t="s">
        <v>21</v>
      </c>
      <c r="E19" s="61">
        <f>F19+G19+H19+I19+J19+K19+L19+M19+N19+O19+P19+Q19</f>
        <v>29472912.579999998</v>
      </c>
      <c r="F19" s="62">
        <v>4521831.08</v>
      </c>
      <c r="G19" s="62">
        <v>855890.8</v>
      </c>
      <c r="H19" s="62">
        <v>3830324.47</v>
      </c>
      <c r="I19" s="61">
        <v>5877946.4400000004</v>
      </c>
      <c r="J19" s="118">
        <v>5604269.7300000004</v>
      </c>
      <c r="K19" s="118">
        <v>4469384.96</v>
      </c>
      <c r="L19" s="118">
        <v>4313265.0999999996</v>
      </c>
      <c r="M19" s="64">
        <v>0</v>
      </c>
      <c r="N19" s="64">
        <v>0</v>
      </c>
      <c r="O19" s="64">
        <v>0</v>
      </c>
      <c r="P19" s="64">
        <v>0</v>
      </c>
      <c r="Q19" s="64">
        <v>0</v>
      </c>
    </row>
    <row r="20" spans="1:17" ht="27.75" customHeight="1" x14ac:dyDescent="0.25">
      <c r="A20" s="216"/>
      <c r="B20" s="243"/>
      <c r="C20" s="255"/>
      <c r="D20" s="63" t="s">
        <v>22</v>
      </c>
      <c r="E20" s="64">
        <f>F20+G20+H20+I20+J20+K20+N20+Q20</f>
        <v>0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  <c r="P20" s="64">
        <v>0</v>
      </c>
      <c r="Q20" s="64">
        <v>0</v>
      </c>
    </row>
    <row r="21" spans="1:17" x14ac:dyDescent="0.25">
      <c r="A21" s="215" t="s">
        <v>28</v>
      </c>
      <c r="B21" s="260" t="s">
        <v>152</v>
      </c>
      <c r="C21" s="229" t="s">
        <v>195</v>
      </c>
      <c r="D21" s="65" t="s">
        <v>41</v>
      </c>
      <c r="E21" s="61">
        <f>E22+E23+E24+E25</f>
        <v>29216493.640000001</v>
      </c>
      <c r="F21" s="61">
        <f t="shared" ref="F21:J21" si="4">F22+F23+F24+F25</f>
        <v>2911875</v>
      </c>
      <c r="G21" s="61">
        <f t="shared" si="4"/>
        <v>1589758.98</v>
      </c>
      <c r="H21" s="62">
        <f t="shared" si="4"/>
        <v>3325519.66</v>
      </c>
      <c r="I21" s="61">
        <f t="shared" si="4"/>
        <v>5116590</v>
      </c>
      <c r="J21" s="61">
        <f t="shared" si="4"/>
        <v>5424250</v>
      </c>
      <c r="K21" s="61">
        <f>K22+K23+K24+K25</f>
        <v>5424250</v>
      </c>
      <c r="L21" s="61">
        <f>L22+L23+L24+L25</f>
        <v>5424250</v>
      </c>
      <c r="M21" s="64">
        <f t="shared" ref="M21:Q21" si="5">N21+O21+P21+Q21+R21+S21+V21+Y21</f>
        <v>0</v>
      </c>
      <c r="N21" s="64">
        <f t="shared" si="5"/>
        <v>0</v>
      </c>
      <c r="O21" s="64">
        <f t="shared" si="5"/>
        <v>0</v>
      </c>
      <c r="P21" s="64">
        <f t="shared" si="5"/>
        <v>0</v>
      </c>
      <c r="Q21" s="64">
        <f t="shared" si="5"/>
        <v>0</v>
      </c>
    </row>
    <row r="22" spans="1:17" ht="15" customHeight="1" x14ac:dyDescent="0.25">
      <c r="A22" s="216"/>
      <c r="B22" s="243"/>
      <c r="C22" s="229"/>
      <c r="D22" s="52" t="s">
        <v>19</v>
      </c>
      <c r="E22" s="64">
        <f>F22+G22+H22+I22+J22+K22+N22+Q22</f>
        <v>0</v>
      </c>
      <c r="F22" s="64">
        <f t="shared" ref="F22:Q24" si="6">G22+H22+I22+J22+K22+L22+O22+R22</f>
        <v>0</v>
      </c>
      <c r="G22" s="64">
        <f t="shared" si="6"/>
        <v>0</v>
      </c>
      <c r="H22" s="64">
        <f t="shared" si="6"/>
        <v>0</v>
      </c>
      <c r="I22" s="64">
        <f t="shared" si="6"/>
        <v>0</v>
      </c>
      <c r="J22" s="64">
        <f t="shared" si="6"/>
        <v>0</v>
      </c>
      <c r="K22" s="64">
        <f t="shared" si="6"/>
        <v>0</v>
      </c>
      <c r="L22" s="64">
        <f t="shared" si="6"/>
        <v>0</v>
      </c>
      <c r="M22" s="64">
        <f t="shared" si="6"/>
        <v>0</v>
      </c>
      <c r="N22" s="64">
        <f t="shared" si="6"/>
        <v>0</v>
      </c>
      <c r="O22" s="64">
        <f t="shared" si="6"/>
        <v>0</v>
      </c>
      <c r="P22" s="64">
        <f t="shared" si="6"/>
        <v>0</v>
      </c>
      <c r="Q22" s="64">
        <f t="shared" si="6"/>
        <v>0</v>
      </c>
    </row>
    <row r="23" spans="1:17" ht="22.5" x14ac:dyDescent="0.25">
      <c r="A23" s="216"/>
      <c r="B23" s="243"/>
      <c r="C23" s="229"/>
      <c r="D23" s="54" t="s">
        <v>20</v>
      </c>
      <c r="E23" s="61">
        <f>F23+G23+H23+I23+J23+K23+L23+M23+N23+O23+P23+Q23</f>
        <v>25826200</v>
      </c>
      <c r="F23" s="61">
        <v>2329500</v>
      </c>
      <c r="G23" s="61">
        <v>1589600</v>
      </c>
      <c r="H23" s="62">
        <v>2912600</v>
      </c>
      <c r="I23" s="61">
        <v>4349100</v>
      </c>
      <c r="J23" s="61">
        <v>4881800</v>
      </c>
      <c r="K23" s="61">
        <v>4881800</v>
      </c>
      <c r="L23" s="61">
        <v>4881800</v>
      </c>
      <c r="M23" s="64">
        <f t="shared" si="6"/>
        <v>0</v>
      </c>
      <c r="N23" s="64">
        <f t="shared" si="6"/>
        <v>0</v>
      </c>
      <c r="O23" s="64">
        <f t="shared" si="6"/>
        <v>0</v>
      </c>
      <c r="P23" s="64">
        <f t="shared" si="6"/>
        <v>0</v>
      </c>
      <c r="Q23" s="64">
        <f t="shared" si="6"/>
        <v>0</v>
      </c>
    </row>
    <row r="24" spans="1:17" x14ac:dyDescent="0.25">
      <c r="A24" s="216"/>
      <c r="B24" s="243"/>
      <c r="C24" s="229"/>
      <c r="D24" s="54" t="s">
        <v>21</v>
      </c>
      <c r="E24" s="61">
        <f>F24+G24+H24+I24+J24+K24+L24+M24+N24+O24+P24+Q24</f>
        <v>3390293.6399999997</v>
      </c>
      <c r="F24" s="61">
        <v>582375</v>
      </c>
      <c r="G24" s="62">
        <v>158.97999999999999</v>
      </c>
      <c r="H24" s="62">
        <v>412919.66</v>
      </c>
      <c r="I24" s="61">
        <v>767490</v>
      </c>
      <c r="J24" s="118">
        <v>542450</v>
      </c>
      <c r="K24" s="118">
        <v>542450</v>
      </c>
      <c r="L24" s="118">
        <v>542450</v>
      </c>
      <c r="M24" s="64">
        <f t="shared" si="6"/>
        <v>0</v>
      </c>
      <c r="N24" s="64">
        <f t="shared" si="6"/>
        <v>0</v>
      </c>
      <c r="O24" s="64">
        <f t="shared" si="6"/>
        <v>0</v>
      </c>
      <c r="P24" s="64">
        <f t="shared" si="6"/>
        <v>0</v>
      </c>
      <c r="Q24" s="64">
        <f t="shared" si="6"/>
        <v>0</v>
      </c>
    </row>
    <row r="25" spans="1:17" ht="33" customHeight="1" x14ac:dyDescent="0.25">
      <c r="A25" s="217"/>
      <c r="B25" s="244"/>
      <c r="C25" s="229"/>
      <c r="D25" s="63" t="s">
        <v>22</v>
      </c>
      <c r="E25" s="64">
        <f>F25+G25+H25+I25+J25+K25+N25+Q25</f>
        <v>0</v>
      </c>
      <c r="F25" s="64">
        <f t="shared" ref="F25:Q25" si="7">G25+H25+I25+J25+K25+L25+O25+R25</f>
        <v>0</v>
      </c>
      <c r="G25" s="64">
        <f t="shared" si="7"/>
        <v>0</v>
      </c>
      <c r="H25" s="64">
        <f t="shared" si="7"/>
        <v>0</v>
      </c>
      <c r="I25" s="64">
        <f t="shared" si="7"/>
        <v>0</v>
      </c>
      <c r="J25" s="64">
        <f t="shared" si="7"/>
        <v>0</v>
      </c>
      <c r="K25" s="64">
        <f t="shared" si="7"/>
        <v>0</v>
      </c>
      <c r="L25" s="64">
        <f t="shared" si="7"/>
        <v>0</v>
      </c>
      <c r="M25" s="64">
        <f t="shared" si="7"/>
        <v>0</v>
      </c>
      <c r="N25" s="64">
        <f t="shared" si="7"/>
        <v>0</v>
      </c>
      <c r="O25" s="64">
        <f t="shared" si="7"/>
        <v>0</v>
      </c>
      <c r="P25" s="64">
        <f t="shared" si="7"/>
        <v>0</v>
      </c>
      <c r="Q25" s="64">
        <f t="shared" si="7"/>
        <v>0</v>
      </c>
    </row>
    <row r="26" spans="1:17" x14ac:dyDescent="0.25">
      <c r="A26" s="241">
        <v>3</v>
      </c>
      <c r="B26" s="243" t="s">
        <v>153</v>
      </c>
      <c r="C26" s="258" t="s">
        <v>195</v>
      </c>
      <c r="D26" s="93" t="s">
        <v>41</v>
      </c>
      <c r="E26" s="66">
        <f>E27+E28+E29+E30</f>
        <v>24171470.420000002</v>
      </c>
      <c r="F26" s="67">
        <f>F27+F28+F29+F30</f>
        <v>3417090.34</v>
      </c>
      <c r="G26" s="67">
        <f>G27+G28+G29+G30</f>
        <v>0</v>
      </c>
      <c r="H26" s="67">
        <f t="shared" ref="H26:Q26" si="8">H27+H28+H29+H30</f>
        <v>2974718.24</v>
      </c>
      <c r="I26" s="67">
        <f>I27+I28+I29+I30</f>
        <v>5952645.5199999996</v>
      </c>
      <c r="J26" s="67">
        <f t="shared" si="8"/>
        <v>6169716.3200000003</v>
      </c>
      <c r="K26" s="67">
        <f t="shared" si="8"/>
        <v>5657300</v>
      </c>
      <c r="L26" s="67">
        <f t="shared" si="8"/>
        <v>5657300</v>
      </c>
      <c r="M26" s="67">
        <f t="shared" si="8"/>
        <v>0</v>
      </c>
      <c r="N26" s="67">
        <f t="shared" si="8"/>
        <v>0</v>
      </c>
      <c r="O26" s="67">
        <f t="shared" si="8"/>
        <v>0</v>
      </c>
      <c r="P26" s="67">
        <f t="shared" si="8"/>
        <v>0</v>
      </c>
      <c r="Q26" s="67">
        <f t="shared" si="8"/>
        <v>0</v>
      </c>
    </row>
    <row r="27" spans="1:17" ht="15" customHeight="1" x14ac:dyDescent="0.25">
      <c r="A27" s="241"/>
      <c r="B27" s="243"/>
      <c r="C27" s="258"/>
      <c r="D27" s="52" t="s">
        <v>19</v>
      </c>
      <c r="E27" s="53">
        <f>F27+G27+H27+I27+J27+K27+N27+Q27</f>
        <v>0</v>
      </c>
      <c r="F27" s="53">
        <f>G27+H27+I27+J27+K27+N27+Q27+R27</f>
        <v>0</v>
      </c>
      <c r="G27" s="53">
        <f>H27+I27+J27+K27+N27+Q27+R27+S27</f>
        <v>0</v>
      </c>
      <c r="H27" s="53">
        <f>I27+J27+K27+N27+Q27+R27+S27+T27</f>
        <v>0</v>
      </c>
      <c r="I27" s="110">
        <v>0</v>
      </c>
      <c r="J27" s="53">
        <f>K27+N27+Q27+R27+S27+T27+U27+V27</f>
        <v>0</v>
      </c>
      <c r="K27" s="53">
        <f t="shared" ref="K27:P27" si="9">N27+Q27+R27+S27+T27+U27+V27+W27</f>
        <v>0</v>
      </c>
      <c r="L27" s="53">
        <f t="shared" si="9"/>
        <v>0</v>
      </c>
      <c r="M27" s="53">
        <f t="shared" si="9"/>
        <v>0</v>
      </c>
      <c r="N27" s="53">
        <f t="shared" si="9"/>
        <v>0</v>
      </c>
      <c r="O27" s="53">
        <f t="shared" si="9"/>
        <v>0</v>
      </c>
      <c r="P27" s="53">
        <f t="shared" si="9"/>
        <v>0</v>
      </c>
      <c r="Q27" s="53">
        <f>R27+S27+T27+U27+V27+W27+X27+Y27</f>
        <v>0</v>
      </c>
    </row>
    <row r="28" spans="1:17" ht="22.5" x14ac:dyDescent="0.25">
      <c r="A28" s="241"/>
      <c r="B28" s="243"/>
      <c r="C28" s="258"/>
      <c r="D28" s="54" t="s">
        <v>20</v>
      </c>
      <c r="E28" s="57">
        <f>F28+G28+H28+I28+J28+K28+N28+Q28</f>
        <v>22822300</v>
      </c>
      <c r="F28" s="68">
        <v>3342900</v>
      </c>
      <c r="G28" s="68">
        <v>0</v>
      </c>
      <c r="H28" s="68">
        <v>2806400</v>
      </c>
      <c r="I28" s="68">
        <v>5358400</v>
      </c>
      <c r="J28" s="68">
        <v>5657300</v>
      </c>
      <c r="K28" s="68">
        <v>5657300</v>
      </c>
      <c r="L28" s="68">
        <v>5657300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</row>
    <row r="29" spans="1:17" x14ac:dyDescent="0.25">
      <c r="A29" s="241"/>
      <c r="B29" s="243"/>
      <c r="C29" s="258"/>
      <c r="D29" s="54" t="s">
        <v>21</v>
      </c>
      <c r="E29" s="57">
        <f>F29+G29+H29+I29+J29+K29+L29+M29+N29+O29+P29+Q29</f>
        <v>1349170.42</v>
      </c>
      <c r="F29" s="68">
        <v>74190.34</v>
      </c>
      <c r="G29" s="68">
        <v>0</v>
      </c>
      <c r="H29" s="68">
        <v>168318.24</v>
      </c>
      <c r="I29" s="68">
        <v>594245.52</v>
      </c>
      <c r="J29" s="68">
        <v>512416.32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</row>
    <row r="30" spans="1:17" ht="22.5" x14ac:dyDescent="0.25">
      <c r="A30" s="242"/>
      <c r="B30" s="244"/>
      <c r="C30" s="259"/>
      <c r="D30" s="54" t="s">
        <v>22</v>
      </c>
      <c r="E30" s="53">
        <f>F30+G30+H30+I30+J30+K30+N30+Q30</f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</row>
    <row r="31" spans="1:17" x14ac:dyDescent="0.25">
      <c r="A31" s="245" t="s">
        <v>154</v>
      </c>
      <c r="B31" s="246"/>
      <c r="C31" s="247"/>
      <c r="D31" s="69" t="s">
        <v>155</v>
      </c>
      <c r="E31" s="66">
        <f>F31+G31+H31+I31+J31+K31+L31+M31+N31+O31+P31+Q31</f>
        <v>88590663.599999994</v>
      </c>
      <c r="F31" s="66">
        <f>F33+F34+F35</f>
        <v>11272295.960000001</v>
      </c>
      <c r="G31" s="66">
        <f>G33+G34+G35</f>
        <v>2445490.7999999998</v>
      </c>
      <c r="H31" s="66">
        <f>H33+H34</f>
        <v>10210635.210000001</v>
      </c>
      <c r="I31" s="66">
        <f>I33+I34+I35</f>
        <v>17160950.07</v>
      </c>
      <c r="J31" s="66">
        <f t="shared" ref="J31:L31" si="10">J33+J34+J35</f>
        <v>17640441.5</v>
      </c>
      <c r="K31" s="66">
        <f t="shared" si="10"/>
        <v>15008484.960000001</v>
      </c>
      <c r="L31" s="66">
        <f t="shared" si="10"/>
        <v>14852365.1</v>
      </c>
      <c r="M31" s="67">
        <v>0</v>
      </c>
      <c r="N31" s="67">
        <v>0</v>
      </c>
      <c r="O31" s="67">
        <v>0</v>
      </c>
      <c r="P31" s="67">
        <v>0</v>
      </c>
      <c r="Q31" s="67">
        <v>0</v>
      </c>
    </row>
    <row r="32" spans="1:17" x14ac:dyDescent="0.25">
      <c r="A32" s="248"/>
      <c r="B32" s="249"/>
      <c r="C32" s="250"/>
      <c r="D32" s="70" t="s">
        <v>19</v>
      </c>
      <c r="E32" s="53">
        <f>F32+G32+H32+I32+J32+K32+N32+Q32</f>
        <v>0</v>
      </c>
      <c r="F32" s="53">
        <f>G32+H32+I32+J32+K32+N32+Q32+R32</f>
        <v>0</v>
      </c>
      <c r="G32" s="53">
        <f>H32+I32+J32+K32+N32+Q32+R32+S32</f>
        <v>0</v>
      </c>
      <c r="H32" s="53">
        <f>I32+J32+K32+N32+Q32+R32+S32+T32</f>
        <v>0</v>
      </c>
      <c r="I32" s="53">
        <f>J32+K32+N32+Q32+R32+S32+T32+U32</f>
        <v>0</v>
      </c>
      <c r="J32" s="53">
        <f>K32+N32+Q32+R32+S32+T32+U32+V32</f>
        <v>0</v>
      </c>
      <c r="K32" s="53">
        <f t="shared" ref="K32:P32" si="11">N32+Q32+R32+S32+T32+U32+V32+W32</f>
        <v>0</v>
      </c>
      <c r="L32" s="53">
        <f t="shared" si="11"/>
        <v>0</v>
      </c>
      <c r="M32" s="53">
        <f t="shared" si="11"/>
        <v>0</v>
      </c>
      <c r="N32" s="53">
        <f t="shared" si="11"/>
        <v>0</v>
      </c>
      <c r="O32" s="53">
        <f t="shared" si="11"/>
        <v>0</v>
      </c>
      <c r="P32" s="53">
        <f t="shared" si="11"/>
        <v>0</v>
      </c>
      <c r="Q32" s="53">
        <f>R32+S32+T32+U32+V32+W32+X32+Y32</f>
        <v>0</v>
      </c>
    </row>
    <row r="33" spans="1:17" ht="22.5" x14ac:dyDescent="0.25">
      <c r="A33" s="248"/>
      <c r="B33" s="249"/>
      <c r="C33" s="250"/>
      <c r="D33" s="71" t="s">
        <v>20</v>
      </c>
      <c r="E33" s="57">
        <f>F33+G33+H33+I33+J33+K33+L33+M33+N33+O33+P33+Q33</f>
        <v>54305800</v>
      </c>
      <c r="F33" s="57">
        <f>F13+F18+F28</f>
        <v>5672400</v>
      </c>
      <c r="G33" s="57">
        <f t="shared" ref="G33:Q33" si="12">G13+G18+G28</f>
        <v>1589600</v>
      </c>
      <c r="H33" s="57">
        <f t="shared" si="12"/>
        <v>5719000</v>
      </c>
      <c r="I33" s="57">
        <f t="shared" si="12"/>
        <v>9707500</v>
      </c>
      <c r="J33" s="57">
        <f t="shared" si="12"/>
        <v>10539100</v>
      </c>
      <c r="K33" s="116">
        <f t="shared" si="12"/>
        <v>10539100</v>
      </c>
      <c r="L33" s="116">
        <f t="shared" si="12"/>
        <v>10539100</v>
      </c>
      <c r="M33" s="53">
        <f t="shared" si="12"/>
        <v>0</v>
      </c>
      <c r="N33" s="53">
        <f t="shared" si="12"/>
        <v>0</v>
      </c>
      <c r="O33" s="53">
        <f t="shared" si="12"/>
        <v>0</v>
      </c>
      <c r="P33" s="53">
        <f t="shared" si="12"/>
        <v>0</v>
      </c>
      <c r="Q33" s="53">
        <f t="shared" si="12"/>
        <v>0</v>
      </c>
    </row>
    <row r="34" spans="1:17" x14ac:dyDescent="0.25">
      <c r="A34" s="248"/>
      <c r="B34" s="249"/>
      <c r="C34" s="250"/>
      <c r="D34" s="71" t="s">
        <v>21</v>
      </c>
      <c r="E34" s="57">
        <f>F34+G34+H34+I34+J34+K34+L34+M34+N34+O34+P34+Q34</f>
        <v>34284863.600000001</v>
      </c>
      <c r="F34" s="57">
        <f>F14+F19+F29</f>
        <v>5599895.96</v>
      </c>
      <c r="G34" s="57">
        <f>G11+G19+G29</f>
        <v>855890.8</v>
      </c>
      <c r="H34" s="57">
        <f t="shared" ref="H34:I34" si="13">H14+H19+H29</f>
        <v>4491635.2100000009</v>
      </c>
      <c r="I34" s="57">
        <f t="shared" si="13"/>
        <v>7453450.0700000003</v>
      </c>
      <c r="J34" s="116">
        <f>J14+J19+J29</f>
        <v>7101341.5000000009</v>
      </c>
      <c r="K34" s="116">
        <f t="shared" ref="H34:Q35" si="14">K14+K19+K29</f>
        <v>4469384.96</v>
      </c>
      <c r="L34" s="116">
        <f t="shared" si="14"/>
        <v>4313265.0999999996</v>
      </c>
      <c r="M34" s="53">
        <f t="shared" si="14"/>
        <v>0</v>
      </c>
      <c r="N34" s="53">
        <f t="shared" si="14"/>
        <v>0</v>
      </c>
      <c r="O34" s="53">
        <f t="shared" si="14"/>
        <v>0</v>
      </c>
      <c r="P34" s="53">
        <f t="shared" si="14"/>
        <v>0</v>
      </c>
      <c r="Q34" s="53">
        <f t="shared" si="14"/>
        <v>0</v>
      </c>
    </row>
    <row r="35" spans="1:17" ht="22.5" x14ac:dyDescent="0.25">
      <c r="A35" s="251"/>
      <c r="B35" s="252"/>
      <c r="C35" s="253"/>
      <c r="D35" s="71" t="s">
        <v>22</v>
      </c>
      <c r="E35" s="53">
        <f>E15+E20+E30</f>
        <v>0</v>
      </c>
      <c r="F35" s="53">
        <f>F15+F20+F30</f>
        <v>0</v>
      </c>
      <c r="G35" s="53">
        <f>G15+G20+G30</f>
        <v>0</v>
      </c>
      <c r="H35" s="53">
        <f t="shared" si="14"/>
        <v>0</v>
      </c>
      <c r="I35" s="53">
        <f t="shared" si="14"/>
        <v>0</v>
      </c>
      <c r="J35" s="53">
        <f t="shared" si="14"/>
        <v>0</v>
      </c>
      <c r="K35" s="53">
        <f t="shared" si="14"/>
        <v>0</v>
      </c>
      <c r="L35" s="53">
        <f t="shared" si="14"/>
        <v>0</v>
      </c>
      <c r="M35" s="53">
        <f t="shared" si="14"/>
        <v>0</v>
      </c>
      <c r="N35" s="53">
        <f t="shared" si="14"/>
        <v>0</v>
      </c>
      <c r="O35" s="53">
        <f t="shared" si="14"/>
        <v>0</v>
      </c>
      <c r="P35" s="53">
        <f t="shared" si="14"/>
        <v>0</v>
      </c>
      <c r="Q35" s="53">
        <f t="shared" si="14"/>
        <v>0</v>
      </c>
    </row>
    <row r="36" spans="1:17" x14ac:dyDescent="0.25">
      <c r="A36" s="234"/>
      <c r="B36" s="237" t="s">
        <v>156</v>
      </c>
      <c r="C36" s="240"/>
      <c r="D36" s="71" t="s">
        <v>41</v>
      </c>
      <c r="E36" s="72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</row>
    <row r="37" spans="1:17" x14ac:dyDescent="0.25">
      <c r="A37" s="235"/>
      <c r="B37" s="238"/>
      <c r="C37" s="240"/>
      <c r="D37" s="70" t="s">
        <v>19</v>
      </c>
      <c r="E37" s="72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</row>
    <row r="38" spans="1:17" ht="22.5" x14ac:dyDescent="0.25">
      <c r="A38" s="235"/>
      <c r="B38" s="238"/>
      <c r="C38" s="240"/>
      <c r="D38" s="71" t="s">
        <v>20</v>
      </c>
      <c r="E38" s="72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</row>
    <row r="39" spans="1:17" x14ac:dyDescent="0.25">
      <c r="A39" s="235"/>
      <c r="B39" s="238"/>
      <c r="C39" s="240"/>
      <c r="D39" s="71" t="s">
        <v>21</v>
      </c>
      <c r="E39" s="72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</row>
    <row r="40" spans="1:17" ht="22.5" x14ac:dyDescent="0.25">
      <c r="A40" s="236"/>
      <c r="B40" s="239"/>
      <c r="C40" s="240"/>
      <c r="D40" s="71" t="s">
        <v>22</v>
      </c>
      <c r="E40" s="72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</row>
    <row r="41" spans="1:17" x14ac:dyDescent="0.25">
      <c r="A41" s="73"/>
      <c r="B41" s="74" t="s">
        <v>90</v>
      </c>
      <c r="C41" s="75"/>
      <c r="D41" s="76"/>
      <c r="E41" s="77">
        <v>0</v>
      </c>
      <c r="F41" s="78">
        <v>0</v>
      </c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>
        <v>0</v>
      </c>
      <c r="M41" s="78">
        <v>0</v>
      </c>
      <c r="N41" s="78">
        <v>0</v>
      </c>
      <c r="O41" s="78">
        <v>0</v>
      </c>
      <c r="P41" s="78">
        <v>0</v>
      </c>
      <c r="Q41" s="78">
        <v>0</v>
      </c>
    </row>
    <row r="42" spans="1:17" x14ac:dyDescent="0.25">
      <c r="A42" s="222"/>
      <c r="B42" s="230" t="s">
        <v>157</v>
      </c>
      <c r="C42" s="233"/>
      <c r="D42" s="71" t="s">
        <v>41</v>
      </c>
      <c r="E42" s="77">
        <v>0</v>
      </c>
      <c r="F42" s="78">
        <v>0</v>
      </c>
      <c r="G42" s="78">
        <v>0</v>
      </c>
      <c r="H42" s="78">
        <v>0</v>
      </c>
      <c r="I42" s="78">
        <v>0</v>
      </c>
      <c r="J42" s="78">
        <v>0</v>
      </c>
      <c r="K42" s="78">
        <v>0</v>
      </c>
      <c r="L42" s="78">
        <v>0</v>
      </c>
      <c r="M42" s="78">
        <v>0</v>
      </c>
      <c r="N42" s="78">
        <v>0</v>
      </c>
      <c r="O42" s="78">
        <v>0</v>
      </c>
      <c r="P42" s="78">
        <v>0</v>
      </c>
      <c r="Q42" s="78">
        <v>0</v>
      </c>
    </row>
    <row r="43" spans="1:17" ht="15" customHeight="1" x14ac:dyDescent="0.25">
      <c r="A43" s="222"/>
      <c r="B43" s="231"/>
      <c r="C43" s="233"/>
      <c r="D43" s="70" t="s">
        <v>19</v>
      </c>
      <c r="E43" s="77">
        <v>0</v>
      </c>
      <c r="F43" s="78">
        <v>0</v>
      </c>
      <c r="G43" s="78">
        <v>0</v>
      </c>
      <c r="H43" s="78">
        <v>0</v>
      </c>
      <c r="I43" s="78">
        <v>0</v>
      </c>
      <c r="J43" s="78">
        <v>0</v>
      </c>
      <c r="K43" s="78">
        <v>0</v>
      </c>
      <c r="L43" s="78">
        <v>0</v>
      </c>
      <c r="M43" s="78">
        <v>0</v>
      </c>
      <c r="N43" s="78">
        <v>0</v>
      </c>
      <c r="O43" s="78">
        <v>0</v>
      </c>
      <c r="P43" s="78">
        <v>0</v>
      </c>
      <c r="Q43" s="78">
        <v>0</v>
      </c>
    </row>
    <row r="44" spans="1:17" ht="22.5" x14ac:dyDescent="0.25">
      <c r="A44" s="222"/>
      <c r="B44" s="231"/>
      <c r="C44" s="233"/>
      <c r="D44" s="71" t="s">
        <v>20</v>
      </c>
      <c r="E44" s="77">
        <v>0</v>
      </c>
      <c r="F44" s="78">
        <v>0</v>
      </c>
      <c r="G44" s="78">
        <v>0</v>
      </c>
      <c r="H44" s="78">
        <v>0</v>
      </c>
      <c r="I44" s="78">
        <v>0</v>
      </c>
      <c r="J44" s="78">
        <v>0</v>
      </c>
      <c r="K44" s="78">
        <v>0</v>
      </c>
      <c r="L44" s="78">
        <v>0</v>
      </c>
      <c r="M44" s="78">
        <v>0</v>
      </c>
      <c r="N44" s="78">
        <v>0</v>
      </c>
      <c r="O44" s="78">
        <v>0</v>
      </c>
      <c r="P44" s="78">
        <v>0</v>
      </c>
      <c r="Q44" s="78">
        <v>0</v>
      </c>
    </row>
    <row r="45" spans="1:17" x14ac:dyDescent="0.25">
      <c r="A45" s="222"/>
      <c r="B45" s="231"/>
      <c r="C45" s="233"/>
      <c r="D45" s="71" t="s">
        <v>21</v>
      </c>
      <c r="E45" s="77">
        <v>0</v>
      </c>
      <c r="F45" s="78">
        <v>0</v>
      </c>
      <c r="G45" s="78">
        <v>0</v>
      </c>
      <c r="H45" s="78">
        <v>0</v>
      </c>
      <c r="I45" s="78">
        <v>0</v>
      </c>
      <c r="J45" s="78">
        <v>0</v>
      </c>
      <c r="K45" s="78">
        <v>0</v>
      </c>
      <c r="L45" s="78">
        <v>0</v>
      </c>
      <c r="M45" s="78">
        <v>0</v>
      </c>
      <c r="N45" s="78">
        <v>0</v>
      </c>
      <c r="O45" s="78">
        <v>0</v>
      </c>
      <c r="P45" s="78">
        <v>0</v>
      </c>
      <c r="Q45" s="78">
        <v>0</v>
      </c>
    </row>
    <row r="46" spans="1:17" ht="22.5" x14ac:dyDescent="0.25">
      <c r="A46" s="222"/>
      <c r="B46" s="232"/>
      <c r="C46" s="233"/>
      <c r="D46" s="71" t="s">
        <v>22</v>
      </c>
      <c r="E46" s="77">
        <v>0</v>
      </c>
      <c r="F46" s="78">
        <v>0</v>
      </c>
      <c r="G46" s="78">
        <v>0</v>
      </c>
      <c r="H46" s="78">
        <v>0</v>
      </c>
      <c r="I46" s="78">
        <v>0</v>
      </c>
      <c r="J46" s="78">
        <v>0</v>
      </c>
      <c r="K46" s="78">
        <v>0</v>
      </c>
      <c r="L46" s="78">
        <v>0</v>
      </c>
      <c r="M46" s="78">
        <v>0</v>
      </c>
      <c r="N46" s="78">
        <v>0</v>
      </c>
      <c r="O46" s="78">
        <v>0</v>
      </c>
      <c r="P46" s="78">
        <v>0</v>
      </c>
      <c r="Q46" s="78">
        <v>0</v>
      </c>
    </row>
    <row r="47" spans="1:17" x14ac:dyDescent="0.25">
      <c r="A47" s="222"/>
      <c r="B47" s="254" t="s">
        <v>158</v>
      </c>
      <c r="C47" s="233"/>
      <c r="D47" s="71" t="s">
        <v>41</v>
      </c>
      <c r="E47" s="77">
        <v>0</v>
      </c>
      <c r="F47" s="78"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>
        <v>0</v>
      </c>
      <c r="M47" s="78">
        <v>0</v>
      </c>
      <c r="N47" s="78">
        <v>0</v>
      </c>
      <c r="O47" s="78">
        <v>0</v>
      </c>
      <c r="P47" s="78">
        <v>0</v>
      </c>
      <c r="Q47" s="78">
        <v>0</v>
      </c>
    </row>
    <row r="48" spans="1:17" x14ac:dyDescent="0.25">
      <c r="A48" s="222"/>
      <c r="B48" s="254"/>
      <c r="C48" s="233"/>
      <c r="D48" s="70" t="s">
        <v>19</v>
      </c>
      <c r="E48" s="77">
        <v>0</v>
      </c>
      <c r="F48" s="78">
        <v>0</v>
      </c>
      <c r="G48" s="78">
        <v>0</v>
      </c>
      <c r="H48" s="78">
        <v>0</v>
      </c>
      <c r="I48" s="78">
        <v>0</v>
      </c>
      <c r="J48" s="78">
        <v>0</v>
      </c>
      <c r="K48" s="78">
        <v>0</v>
      </c>
      <c r="L48" s="78">
        <v>0</v>
      </c>
      <c r="M48" s="78">
        <v>0</v>
      </c>
      <c r="N48" s="78">
        <v>0</v>
      </c>
      <c r="O48" s="78">
        <v>0</v>
      </c>
      <c r="P48" s="78">
        <v>0</v>
      </c>
      <c r="Q48" s="78">
        <v>0</v>
      </c>
    </row>
    <row r="49" spans="1:17" ht="22.5" x14ac:dyDescent="0.25">
      <c r="A49" s="222"/>
      <c r="B49" s="254"/>
      <c r="C49" s="233"/>
      <c r="D49" s="71" t="s">
        <v>20</v>
      </c>
      <c r="E49" s="77">
        <v>0</v>
      </c>
      <c r="F49" s="78">
        <v>0</v>
      </c>
      <c r="G49" s="78">
        <v>0</v>
      </c>
      <c r="H49" s="78">
        <v>0</v>
      </c>
      <c r="I49" s="78">
        <v>0</v>
      </c>
      <c r="J49" s="78">
        <v>0</v>
      </c>
      <c r="K49" s="78">
        <v>0</v>
      </c>
      <c r="L49" s="78">
        <v>0</v>
      </c>
      <c r="M49" s="78">
        <v>0</v>
      </c>
      <c r="N49" s="78">
        <v>0</v>
      </c>
      <c r="O49" s="78">
        <v>0</v>
      </c>
      <c r="P49" s="78">
        <v>0</v>
      </c>
      <c r="Q49" s="78">
        <v>0</v>
      </c>
    </row>
    <row r="50" spans="1:17" x14ac:dyDescent="0.25">
      <c r="A50" s="222"/>
      <c r="B50" s="254"/>
      <c r="C50" s="233"/>
      <c r="D50" s="71" t="s">
        <v>21</v>
      </c>
      <c r="E50" s="77">
        <v>0</v>
      </c>
      <c r="F50" s="78">
        <v>0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>
        <v>0</v>
      </c>
      <c r="M50" s="78">
        <v>0</v>
      </c>
      <c r="N50" s="78">
        <v>0</v>
      </c>
      <c r="O50" s="78">
        <v>0</v>
      </c>
      <c r="P50" s="78">
        <v>0</v>
      </c>
      <c r="Q50" s="78">
        <v>0</v>
      </c>
    </row>
    <row r="51" spans="1:17" ht="22.5" x14ac:dyDescent="0.25">
      <c r="A51" s="222"/>
      <c r="B51" s="254"/>
      <c r="C51" s="233"/>
      <c r="D51" s="71" t="s">
        <v>22</v>
      </c>
      <c r="E51" s="77">
        <v>0</v>
      </c>
      <c r="F51" s="78">
        <v>0</v>
      </c>
      <c r="G51" s="78">
        <v>0</v>
      </c>
      <c r="H51" s="78">
        <v>0</v>
      </c>
      <c r="I51" s="78">
        <v>0</v>
      </c>
      <c r="J51" s="78">
        <v>0</v>
      </c>
      <c r="K51" s="78">
        <v>0</v>
      </c>
      <c r="L51" s="78">
        <v>0</v>
      </c>
      <c r="M51" s="78">
        <v>0</v>
      </c>
      <c r="N51" s="78">
        <v>0</v>
      </c>
      <c r="O51" s="78">
        <v>0</v>
      </c>
      <c r="P51" s="78">
        <v>0</v>
      </c>
      <c r="Q51" s="78">
        <v>0</v>
      </c>
    </row>
    <row r="52" spans="1:17" x14ac:dyDescent="0.25">
      <c r="A52" s="222"/>
      <c r="B52" s="254" t="s">
        <v>159</v>
      </c>
      <c r="C52" s="233"/>
      <c r="D52" s="71" t="s">
        <v>41</v>
      </c>
      <c r="E52" s="77">
        <v>0</v>
      </c>
      <c r="F52" s="78">
        <v>0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>
        <v>0</v>
      </c>
      <c r="M52" s="78">
        <v>0</v>
      </c>
      <c r="N52" s="78">
        <v>0</v>
      </c>
      <c r="O52" s="78">
        <v>0</v>
      </c>
      <c r="P52" s="78">
        <v>0</v>
      </c>
      <c r="Q52" s="78">
        <v>0</v>
      </c>
    </row>
    <row r="53" spans="1:17" ht="15" customHeight="1" x14ac:dyDescent="0.25">
      <c r="A53" s="222"/>
      <c r="B53" s="254"/>
      <c r="C53" s="233"/>
      <c r="D53" s="70" t="s">
        <v>19</v>
      </c>
      <c r="E53" s="77">
        <v>0</v>
      </c>
      <c r="F53" s="78">
        <v>0</v>
      </c>
      <c r="G53" s="78">
        <v>0</v>
      </c>
      <c r="H53" s="78">
        <v>0</v>
      </c>
      <c r="I53" s="78">
        <v>0</v>
      </c>
      <c r="J53" s="78">
        <v>0</v>
      </c>
      <c r="K53" s="78">
        <v>0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</row>
    <row r="54" spans="1:17" ht="22.5" x14ac:dyDescent="0.25">
      <c r="A54" s="222"/>
      <c r="B54" s="254"/>
      <c r="C54" s="233"/>
      <c r="D54" s="71" t="s">
        <v>20</v>
      </c>
      <c r="E54" s="77">
        <v>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v>0</v>
      </c>
      <c r="N54" s="78">
        <v>0</v>
      </c>
      <c r="O54" s="78">
        <v>0</v>
      </c>
      <c r="P54" s="78">
        <v>0</v>
      </c>
      <c r="Q54" s="78">
        <v>0</v>
      </c>
    </row>
    <row r="55" spans="1:17" x14ac:dyDescent="0.25">
      <c r="A55" s="222"/>
      <c r="B55" s="254"/>
      <c r="C55" s="233"/>
      <c r="D55" s="71" t="s">
        <v>21</v>
      </c>
      <c r="E55" s="77">
        <v>0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>
        <v>0</v>
      </c>
      <c r="M55" s="78">
        <v>0</v>
      </c>
      <c r="N55" s="78">
        <v>0</v>
      </c>
      <c r="O55" s="78">
        <v>0</v>
      </c>
      <c r="P55" s="78">
        <v>0</v>
      </c>
      <c r="Q55" s="78">
        <v>0</v>
      </c>
    </row>
    <row r="56" spans="1:17" ht="22.5" x14ac:dyDescent="0.25">
      <c r="A56" s="222"/>
      <c r="B56" s="237"/>
      <c r="C56" s="226"/>
      <c r="D56" s="71" t="s">
        <v>22</v>
      </c>
      <c r="E56" s="77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8">
        <v>0</v>
      </c>
      <c r="L56" s="78">
        <v>0</v>
      </c>
      <c r="M56" s="78">
        <v>0</v>
      </c>
      <c r="N56" s="78">
        <v>0</v>
      </c>
      <c r="O56" s="78">
        <v>0</v>
      </c>
      <c r="P56" s="78">
        <v>0</v>
      </c>
      <c r="Q56" s="78">
        <v>0</v>
      </c>
    </row>
    <row r="57" spans="1:17" x14ac:dyDescent="0.25">
      <c r="A57" s="222"/>
      <c r="B57" s="223" t="s">
        <v>89</v>
      </c>
      <c r="C57" s="226"/>
      <c r="D57" s="71" t="s">
        <v>41</v>
      </c>
      <c r="E57" s="57">
        <f>F57+G57+H57+I57+J57+K57+L57+M57+N57+O57++P57+Q57</f>
        <v>88590663.599999994</v>
      </c>
      <c r="F57" s="61">
        <f>F59+F60+F61</f>
        <v>11272295.960000001</v>
      </c>
      <c r="G57" s="61">
        <f t="shared" ref="G57:K57" si="15">G59+G60+G61</f>
        <v>2445490.7999999998</v>
      </c>
      <c r="H57" s="61">
        <f t="shared" si="15"/>
        <v>10210635.210000001</v>
      </c>
      <c r="I57" s="61">
        <f t="shared" si="15"/>
        <v>17160950.07</v>
      </c>
      <c r="J57" s="61">
        <f t="shared" si="15"/>
        <v>17640441.5</v>
      </c>
      <c r="K57" s="61">
        <f t="shared" si="15"/>
        <v>15008484.960000001</v>
      </c>
      <c r="L57" s="61">
        <f>L31</f>
        <v>14852365.1</v>
      </c>
      <c r="M57" s="78">
        <v>0</v>
      </c>
      <c r="N57" s="78">
        <v>0</v>
      </c>
      <c r="O57" s="78">
        <v>0</v>
      </c>
      <c r="P57" s="78">
        <v>0</v>
      </c>
      <c r="Q57" s="78">
        <v>0</v>
      </c>
    </row>
    <row r="58" spans="1:17" x14ac:dyDescent="0.25">
      <c r="A58" s="222"/>
      <c r="B58" s="224"/>
      <c r="C58" s="227"/>
      <c r="D58" s="70" t="s">
        <v>19</v>
      </c>
      <c r="E58" s="53">
        <f>F58+G58+H58+I58+J58+K58+N58+Q58</f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>
        <v>0</v>
      </c>
      <c r="L58" s="110">
        <v>0</v>
      </c>
      <c r="M58" s="110">
        <v>0</v>
      </c>
      <c r="N58" s="110">
        <v>0</v>
      </c>
      <c r="O58" s="110">
        <v>0</v>
      </c>
      <c r="P58" s="110">
        <v>0</v>
      </c>
      <c r="Q58" s="110">
        <v>0</v>
      </c>
    </row>
    <row r="59" spans="1:17" ht="22.5" x14ac:dyDescent="0.25">
      <c r="A59" s="222"/>
      <c r="B59" s="224"/>
      <c r="C59" s="227"/>
      <c r="D59" s="71" t="s">
        <v>20</v>
      </c>
      <c r="E59" s="57">
        <f>F59+G59+H59+I59+J59+K59+L59+M59+N59+O59+P59+Q59</f>
        <v>54305800</v>
      </c>
      <c r="F59" s="61">
        <f>F33</f>
        <v>5672400</v>
      </c>
      <c r="G59" s="61">
        <f t="shared" ref="G59:L60" si="16">G33</f>
        <v>1589600</v>
      </c>
      <c r="H59" s="61">
        <f t="shared" si="16"/>
        <v>5719000</v>
      </c>
      <c r="I59" s="61">
        <f t="shared" si="16"/>
        <v>9707500</v>
      </c>
      <c r="J59" s="61">
        <f t="shared" si="16"/>
        <v>10539100</v>
      </c>
      <c r="K59" s="61">
        <f t="shared" si="16"/>
        <v>10539100</v>
      </c>
      <c r="L59" s="61">
        <f t="shared" si="16"/>
        <v>10539100</v>
      </c>
      <c r="M59" s="110">
        <v>0</v>
      </c>
      <c r="N59" s="110">
        <v>0</v>
      </c>
      <c r="O59" s="110">
        <v>0</v>
      </c>
      <c r="P59" s="110">
        <v>0</v>
      </c>
      <c r="Q59" s="110">
        <v>0</v>
      </c>
    </row>
    <row r="60" spans="1:17" x14ac:dyDescent="0.25">
      <c r="A60" s="222"/>
      <c r="B60" s="224"/>
      <c r="C60" s="227"/>
      <c r="D60" s="71" t="s">
        <v>21</v>
      </c>
      <c r="E60" s="57">
        <f>F60+G60+H60+I60+J60+K60+L60+M60+N60+O60+P60+Q60</f>
        <v>34284863.600000001</v>
      </c>
      <c r="F60" s="57">
        <f>F34</f>
        <v>5599895.96</v>
      </c>
      <c r="G60" s="57">
        <f t="shared" si="16"/>
        <v>855890.8</v>
      </c>
      <c r="H60" s="57">
        <f t="shared" si="16"/>
        <v>4491635.2100000009</v>
      </c>
      <c r="I60" s="57">
        <f t="shared" si="16"/>
        <v>7453450.0700000003</v>
      </c>
      <c r="J60" s="116">
        <f>J34</f>
        <v>7101341.5000000009</v>
      </c>
      <c r="K60" s="116">
        <f>K34</f>
        <v>4469384.96</v>
      </c>
      <c r="L60" s="116">
        <v>4313265.0999999996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</row>
    <row r="61" spans="1:17" ht="22.5" x14ac:dyDescent="0.25">
      <c r="A61" s="222"/>
      <c r="B61" s="225"/>
      <c r="C61" s="228"/>
      <c r="D61" s="71" t="s">
        <v>22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0</v>
      </c>
    </row>
    <row r="62" spans="1:17" x14ac:dyDescent="0.25">
      <c r="A62" s="79"/>
      <c r="B62" s="80" t="s">
        <v>90</v>
      </c>
      <c r="C62" s="81"/>
      <c r="D62" s="71"/>
      <c r="E62" s="77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</row>
    <row r="63" spans="1:17" x14ac:dyDescent="0.25">
      <c r="A63" s="222"/>
      <c r="B63" s="223" t="s">
        <v>160</v>
      </c>
      <c r="C63" s="233"/>
      <c r="D63" s="71" t="s">
        <v>41</v>
      </c>
      <c r="E63" s="77">
        <f t="shared" ref="E63:Q63" si="17">E64+E65+E66+E67</f>
        <v>88590663.599999994</v>
      </c>
      <c r="F63" s="78">
        <f t="shared" si="17"/>
        <v>11272295.960000001</v>
      </c>
      <c r="G63" s="78">
        <f t="shared" si="17"/>
        <v>2445490.7999999998</v>
      </c>
      <c r="H63" s="78">
        <f t="shared" si="17"/>
        <v>10210635.210000001</v>
      </c>
      <c r="I63" s="78">
        <f t="shared" si="17"/>
        <v>17160950.07</v>
      </c>
      <c r="J63" s="78">
        <f t="shared" si="17"/>
        <v>17640441.5</v>
      </c>
      <c r="K63" s="78">
        <f t="shared" si="17"/>
        <v>15008484.960000001</v>
      </c>
      <c r="L63" s="78">
        <f t="shared" si="17"/>
        <v>14852365.1</v>
      </c>
      <c r="M63" s="78">
        <f t="shared" si="17"/>
        <v>0</v>
      </c>
      <c r="N63" s="78">
        <f t="shared" si="17"/>
        <v>0</v>
      </c>
      <c r="O63" s="78">
        <f t="shared" si="17"/>
        <v>0</v>
      </c>
      <c r="P63" s="78">
        <f t="shared" si="17"/>
        <v>0</v>
      </c>
      <c r="Q63" s="78">
        <f t="shared" si="17"/>
        <v>0</v>
      </c>
    </row>
    <row r="64" spans="1:17" ht="15" customHeight="1" x14ac:dyDescent="0.25">
      <c r="A64" s="222"/>
      <c r="B64" s="224"/>
      <c r="C64" s="233"/>
      <c r="D64" s="70" t="s">
        <v>19</v>
      </c>
      <c r="E64" s="77">
        <v>0</v>
      </c>
      <c r="F64" s="78"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>
        <v>0</v>
      </c>
      <c r="M64" s="78">
        <v>0</v>
      </c>
      <c r="N64" s="78">
        <v>0</v>
      </c>
      <c r="O64" s="78">
        <v>0</v>
      </c>
      <c r="P64" s="78">
        <v>0</v>
      </c>
      <c r="Q64" s="78">
        <v>0</v>
      </c>
    </row>
    <row r="65" spans="1:17" ht="22.5" x14ac:dyDescent="0.25">
      <c r="A65" s="222"/>
      <c r="B65" s="224"/>
      <c r="C65" s="233"/>
      <c r="D65" s="71" t="s">
        <v>20</v>
      </c>
      <c r="E65" s="77">
        <f>F65+G65+H65+I65+J65+K65+L65</f>
        <v>54305800</v>
      </c>
      <c r="F65" s="82">
        <f>F59</f>
        <v>5672400</v>
      </c>
      <c r="G65" s="82">
        <f t="shared" ref="G65:I66" si="18">G59</f>
        <v>1589600</v>
      </c>
      <c r="H65" s="82">
        <f t="shared" si="18"/>
        <v>5719000</v>
      </c>
      <c r="I65" s="78">
        <f t="shared" si="18"/>
        <v>9707500</v>
      </c>
      <c r="J65" s="78">
        <f>J59</f>
        <v>10539100</v>
      </c>
      <c r="K65" s="78">
        <f>J65</f>
        <v>10539100</v>
      </c>
      <c r="L65" s="78">
        <f>K65</f>
        <v>10539100</v>
      </c>
      <c r="M65" s="78">
        <v>0</v>
      </c>
      <c r="N65" s="78">
        <v>0</v>
      </c>
      <c r="O65" s="78">
        <v>0</v>
      </c>
      <c r="P65" s="78">
        <v>0</v>
      </c>
      <c r="Q65" s="78">
        <v>0</v>
      </c>
    </row>
    <row r="66" spans="1:17" x14ac:dyDescent="0.25">
      <c r="A66" s="222"/>
      <c r="B66" s="224"/>
      <c r="C66" s="233"/>
      <c r="D66" s="71" t="s">
        <v>21</v>
      </c>
      <c r="E66" s="77">
        <f>F66+G66+H66+I66+J66+K66+L66+M66+N66+O66+P66+Q66</f>
        <v>34284863.600000001</v>
      </c>
      <c r="F66" s="57">
        <f>F60</f>
        <v>5599895.96</v>
      </c>
      <c r="G66" s="57">
        <f t="shared" si="18"/>
        <v>855890.8</v>
      </c>
      <c r="H66" s="57">
        <f t="shared" si="18"/>
        <v>4491635.2100000009</v>
      </c>
      <c r="I66" s="57">
        <f t="shared" si="18"/>
        <v>7453450.0700000003</v>
      </c>
      <c r="J66" s="78">
        <f>J60</f>
        <v>7101341.5000000009</v>
      </c>
      <c r="K66" s="78">
        <f>K60</f>
        <v>4469384.96</v>
      </c>
      <c r="L66" s="78">
        <f>L60</f>
        <v>4313265.0999999996</v>
      </c>
      <c r="M66" s="78">
        <v>0</v>
      </c>
      <c r="N66" s="78">
        <v>0</v>
      </c>
      <c r="O66" s="78">
        <v>0</v>
      </c>
      <c r="P66" s="78">
        <v>0</v>
      </c>
      <c r="Q66" s="78">
        <v>0</v>
      </c>
    </row>
    <row r="67" spans="1:17" ht="22.5" x14ac:dyDescent="0.25">
      <c r="A67" s="222"/>
      <c r="B67" s="225"/>
      <c r="C67" s="233"/>
      <c r="D67" s="71" t="s">
        <v>22</v>
      </c>
      <c r="E67" s="77">
        <v>0</v>
      </c>
      <c r="F67" s="78">
        <v>0</v>
      </c>
      <c r="G67" s="78">
        <v>0</v>
      </c>
      <c r="H67" s="78">
        <v>0</v>
      </c>
      <c r="I67" s="78">
        <v>0</v>
      </c>
      <c r="J67" s="78">
        <v>0</v>
      </c>
      <c r="K67" s="78">
        <v>0</v>
      </c>
      <c r="L67" s="78">
        <v>0</v>
      </c>
      <c r="M67" s="78">
        <v>0</v>
      </c>
      <c r="N67" s="78">
        <v>0</v>
      </c>
      <c r="O67" s="78">
        <v>0</v>
      </c>
      <c r="P67" s="78">
        <v>0</v>
      </c>
      <c r="Q67" s="78">
        <v>0</v>
      </c>
    </row>
    <row r="68" spans="1:17" x14ac:dyDescent="0.25">
      <c r="A68" s="79"/>
      <c r="B68" s="80" t="s">
        <v>161</v>
      </c>
      <c r="C68" s="83"/>
      <c r="D68" s="71"/>
      <c r="E68" s="77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</row>
    <row r="69" spans="1:17" x14ac:dyDescent="0.25">
      <c r="A69" s="222"/>
      <c r="B69" s="223" t="s">
        <v>162</v>
      </c>
      <c r="C69" s="233"/>
      <c r="D69" s="71" t="s">
        <v>41</v>
      </c>
      <c r="E69" s="77">
        <v>0</v>
      </c>
      <c r="F69" s="78">
        <v>0</v>
      </c>
      <c r="G69" s="78">
        <v>0</v>
      </c>
      <c r="H69" s="78">
        <v>0</v>
      </c>
      <c r="I69" s="78">
        <v>0</v>
      </c>
      <c r="J69" s="78">
        <v>0</v>
      </c>
      <c r="K69" s="78">
        <v>0</v>
      </c>
      <c r="L69" s="78">
        <v>0</v>
      </c>
      <c r="M69" s="78">
        <v>0</v>
      </c>
      <c r="N69" s="78">
        <v>0</v>
      </c>
      <c r="O69" s="78">
        <v>0</v>
      </c>
      <c r="P69" s="78">
        <v>0</v>
      </c>
      <c r="Q69" s="78">
        <v>0</v>
      </c>
    </row>
    <row r="70" spans="1:17" ht="15" customHeight="1" x14ac:dyDescent="0.25">
      <c r="A70" s="222"/>
      <c r="B70" s="224"/>
      <c r="C70" s="233"/>
      <c r="D70" s="70" t="s">
        <v>19</v>
      </c>
      <c r="E70" s="77">
        <v>0</v>
      </c>
      <c r="F70" s="78">
        <v>0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v>0</v>
      </c>
      <c r="M70" s="78">
        <v>0</v>
      </c>
      <c r="N70" s="78">
        <v>0</v>
      </c>
      <c r="O70" s="78">
        <v>0</v>
      </c>
      <c r="P70" s="78">
        <v>0</v>
      </c>
      <c r="Q70" s="78">
        <v>0</v>
      </c>
    </row>
    <row r="71" spans="1:17" ht="22.5" x14ac:dyDescent="0.25">
      <c r="A71" s="222"/>
      <c r="B71" s="224"/>
      <c r="C71" s="233"/>
      <c r="D71" s="71" t="s">
        <v>20</v>
      </c>
      <c r="E71" s="77">
        <v>0</v>
      </c>
      <c r="F71" s="78">
        <v>0</v>
      </c>
      <c r="G71" s="78">
        <v>0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  <c r="M71" s="78">
        <v>0</v>
      </c>
      <c r="N71" s="78">
        <v>0</v>
      </c>
      <c r="O71" s="78">
        <v>0</v>
      </c>
      <c r="P71" s="78">
        <v>0</v>
      </c>
      <c r="Q71" s="78">
        <v>0</v>
      </c>
    </row>
    <row r="72" spans="1:17" x14ac:dyDescent="0.25">
      <c r="A72" s="222"/>
      <c r="B72" s="224"/>
      <c r="C72" s="233"/>
      <c r="D72" s="71" t="s">
        <v>21</v>
      </c>
      <c r="E72" s="77">
        <v>0</v>
      </c>
      <c r="F72" s="78">
        <v>0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>
        <v>0</v>
      </c>
      <c r="M72" s="78">
        <v>0</v>
      </c>
      <c r="N72" s="78">
        <v>0</v>
      </c>
      <c r="O72" s="78">
        <v>0</v>
      </c>
      <c r="P72" s="78">
        <v>0</v>
      </c>
      <c r="Q72" s="78">
        <v>0</v>
      </c>
    </row>
    <row r="73" spans="1:17" ht="22.5" x14ac:dyDescent="0.25">
      <c r="A73" s="222"/>
      <c r="B73" s="225"/>
      <c r="C73" s="233"/>
      <c r="D73" s="71" t="s">
        <v>22</v>
      </c>
      <c r="E73" s="77">
        <v>0</v>
      </c>
      <c r="F73" s="78">
        <v>0</v>
      </c>
      <c r="G73" s="78">
        <v>0</v>
      </c>
      <c r="H73" s="78">
        <v>0</v>
      </c>
      <c r="I73" s="78">
        <v>0</v>
      </c>
      <c r="J73" s="78">
        <v>0</v>
      </c>
      <c r="K73" s="78">
        <v>0</v>
      </c>
      <c r="L73" s="78">
        <v>0</v>
      </c>
      <c r="M73" s="78">
        <v>0</v>
      </c>
      <c r="N73" s="78">
        <v>0</v>
      </c>
      <c r="O73" s="78">
        <v>0</v>
      </c>
      <c r="P73" s="78">
        <v>0</v>
      </c>
      <c r="Q73" s="78">
        <v>0</v>
      </c>
    </row>
    <row r="74" spans="1:17" x14ac:dyDescent="0.25">
      <c r="A74" s="222"/>
      <c r="B74" s="223" t="s">
        <v>163</v>
      </c>
      <c r="C74" s="233"/>
      <c r="D74" s="71" t="s">
        <v>41</v>
      </c>
      <c r="E74" s="77">
        <v>0</v>
      </c>
      <c r="F74" s="78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>
        <v>0</v>
      </c>
      <c r="M74" s="78">
        <v>0</v>
      </c>
      <c r="N74" s="78">
        <v>0</v>
      </c>
      <c r="O74" s="78">
        <v>0</v>
      </c>
      <c r="P74" s="78">
        <v>0</v>
      </c>
      <c r="Q74" s="78">
        <v>0</v>
      </c>
    </row>
    <row r="75" spans="1:17" ht="15" customHeight="1" x14ac:dyDescent="0.25">
      <c r="A75" s="222"/>
      <c r="B75" s="224"/>
      <c r="C75" s="233"/>
      <c r="D75" s="70" t="s">
        <v>19</v>
      </c>
      <c r="E75" s="77">
        <v>0</v>
      </c>
      <c r="F75" s="78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v>0</v>
      </c>
      <c r="M75" s="78">
        <v>0</v>
      </c>
      <c r="N75" s="78">
        <v>0</v>
      </c>
      <c r="O75" s="78">
        <v>0</v>
      </c>
      <c r="P75" s="78">
        <v>0</v>
      </c>
      <c r="Q75" s="78">
        <v>0</v>
      </c>
    </row>
    <row r="76" spans="1:17" ht="22.5" x14ac:dyDescent="0.25">
      <c r="A76" s="222"/>
      <c r="B76" s="224"/>
      <c r="C76" s="233"/>
      <c r="D76" s="71" t="s">
        <v>20</v>
      </c>
      <c r="E76" s="77">
        <v>0</v>
      </c>
      <c r="F76" s="78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v>0</v>
      </c>
      <c r="M76" s="78">
        <v>0</v>
      </c>
      <c r="N76" s="78">
        <v>0</v>
      </c>
      <c r="O76" s="78">
        <v>0</v>
      </c>
      <c r="P76" s="78">
        <v>0</v>
      </c>
      <c r="Q76" s="78">
        <v>0</v>
      </c>
    </row>
    <row r="77" spans="1:17" x14ac:dyDescent="0.25">
      <c r="A77" s="222"/>
      <c r="B77" s="224"/>
      <c r="C77" s="233"/>
      <c r="D77" s="71" t="s">
        <v>21</v>
      </c>
      <c r="E77" s="77">
        <v>0</v>
      </c>
      <c r="F77" s="78">
        <v>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>
        <v>0</v>
      </c>
      <c r="M77" s="78">
        <v>0</v>
      </c>
      <c r="N77" s="78">
        <v>0</v>
      </c>
      <c r="O77" s="78">
        <v>0</v>
      </c>
      <c r="P77" s="78">
        <v>0</v>
      </c>
      <c r="Q77" s="78">
        <v>0</v>
      </c>
    </row>
    <row r="78" spans="1:17" ht="22.5" x14ac:dyDescent="0.25">
      <c r="A78" s="222"/>
      <c r="B78" s="225"/>
      <c r="C78" s="233"/>
      <c r="D78" s="71" t="s">
        <v>22</v>
      </c>
      <c r="E78" s="77">
        <v>0</v>
      </c>
      <c r="F78" s="78">
        <v>0</v>
      </c>
      <c r="G78" s="78">
        <v>0</v>
      </c>
      <c r="H78" s="78">
        <v>0</v>
      </c>
      <c r="I78" s="78">
        <v>0</v>
      </c>
      <c r="J78" s="78">
        <v>0</v>
      </c>
      <c r="K78" s="78">
        <v>0</v>
      </c>
      <c r="L78" s="78">
        <v>0</v>
      </c>
      <c r="M78" s="78">
        <v>0</v>
      </c>
      <c r="N78" s="78">
        <v>0</v>
      </c>
      <c r="O78" s="78">
        <v>0</v>
      </c>
      <c r="P78" s="78">
        <v>0</v>
      </c>
      <c r="Q78" s="78">
        <v>0</v>
      </c>
    </row>
    <row r="79" spans="1:17" x14ac:dyDescent="0.25">
      <c r="B79" s="223" t="s">
        <v>196</v>
      </c>
      <c r="C79" s="233"/>
      <c r="D79" s="71" t="s">
        <v>41</v>
      </c>
      <c r="E79" s="77">
        <v>0</v>
      </c>
      <c r="F79" s="78">
        <v>0</v>
      </c>
      <c r="G79" s="78">
        <v>0</v>
      </c>
      <c r="H79" s="78">
        <v>0</v>
      </c>
      <c r="I79" s="78">
        <v>0</v>
      </c>
      <c r="J79" s="78">
        <v>0</v>
      </c>
      <c r="K79" s="78">
        <v>0</v>
      </c>
      <c r="L79" s="78">
        <v>0</v>
      </c>
      <c r="M79" s="78">
        <v>0</v>
      </c>
      <c r="N79" s="78">
        <v>0</v>
      </c>
      <c r="O79" s="78">
        <v>0</v>
      </c>
      <c r="P79" s="78">
        <v>0</v>
      </c>
      <c r="Q79" s="78">
        <v>0</v>
      </c>
    </row>
    <row r="80" spans="1:17" x14ac:dyDescent="0.25">
      <c r="B80" s="224"/>
      <c r="C80" s="233"/>
      <c r="D80" s="70" t="s">
        <v>19</v>
      </c>
      <c r="E80" s="77">
        <v>0</v>
      </c>
      <c r="F80" s="78">
        <v>0</v>
      </c>
      <c r="G80" s="78">
        <v>0</v>
      </c>
      <c r="H80" s="78">
        <v>0</v>
      </c>
      <c r="I80" s="78">
        <v>0</v>
      </c>
      <c r="J80" s="78">
        <v>0</v>
      </c>
      <c r="K80" s="78">
        <v>0</v>
      </c>
      <c r="L80" s="78">
        <v>0</v>
      </c>
      <c r="M80" s="78">
        <v>0</v>
      </c>
      <c r="N80" s="78">
        <v>0</v>
      </c>
      <c r="O80" s="78">
        <v>0</v>
      </c>
      <c r="P80" s="78">
        <v>0</v>
      </c>
      <c r="Q80" s="78">
        <v>0</v>
      </c>
    </row>
    <row r="81" spans="2:17" ht="22.5" x14ac:dyDescent="0.25">
      <c r="B81" s="224"/>
      <c r="C81" s="233"/>
      <c r="D81" s="71" t="s">
        <v>20</v>
      </c>
      <c r="E81" s="77">
        <v>0</v>
      </c>
      <c r="F81" s="78">
        <v>0</v>
      </c>
      <c r="G81" s="78">
        <v>0</v>
      </c>
      <c r="H81" s="78">
        <v>0</v>
      </c>
      <c r="I81" s="78">
        <v>0</v>
      </c>
      <c r="J81" s="78">
        <v>0</v>
      </c>
      <c r="K81" s="78">
        <v>0</v>
      </c>
      <c r="L81" s="78">
        <v>0</v>
      </c>
      <c r="M81" s="78">
        <v>0</v>
      </c>
      <c r="N81" s="78">
        <v>0</v>
      </c>
      <c r="O81" s="78">
        <v>0</v>
      </c>
      <c r="P81" s="78">
        <v>0</v>
      </c>
      <c r="Q81" s="78">
        <v>0</v>
      </c>
    </row>
    <row r="82" spans="2:17" x14ac:dyDescent="0.25">
      <c r="B82" s="224"/>
      <c r="C82" s="233"/>
      <c r="D82" s="71" t="s">
        <v>21</v>
      </c>
      <c r="E82" s="77">
        <v>0</v>
      </c>
      <c r="F82" s="78">
        <v>0</v>
      </c>
      <c r="G82" s="78">
        <v>0</v>
      </c>
      <c r="H82" s="78">
        <v>0</v>
      </c>
      <c r="I82" s="78">
        <v>0</v>
      </c>
      <c r="J82" s="78">
        <v>0</v>
      </c>
      <c r="K82" s="78">
        <v>0</v>
      </c>
      <c r="L82" s="78">
        <v>0</v>
      </c>
      <c r="M82" s="78">
        <v>0</v>
      </c>
      <c r="N82" s="78">
        <v>0</v>
      </c>
      <c r="O82" s="78">
        <v>0</v>
      </c>
      <c r="P82" s="78">
        <v>0</v>
      </c>
      <c r="Q82" s="78">
        <v>0</v>
      </c>
    </row>
    <row r="83" spans="2:17" ht="22.5" x14ac:dyDescent="0.25">
      <c r="B83" s="225"/>
      <c r="C83" s="233"/>
      <c r="D83" s="71" t="s">
        <v>22</v>
      </c>
      <c r="E83" s="77">
        <v>0</v>
      </c>
      <c r="F83" s="78">
        <v>0</v>
      </c>
      <c r="G83" s="78">
        <v>0</v>
      </c>
      <c r="H83" s="78">
        <v>0</v>
      </c>
      <c r="I83" s="78">
        <v>0</v>
      </c>
      <c r="J83" s="78">
        <v>0</v>
      </c>
      <c r="K83" s="78">
        <v>0</v>
      </c>
      <c r="L83" s="78">
        <v>0</v>
      </c>
      <c r="M83" s="78">
        <v>0</v>
      </c>
      <c r="N83" s="78">
        <v>0</v>
      </c>
      <c r="O83" s="78">
        <v>0</v>
      </c>
      <c r="P83" s="78">
        <v>0</v>
      </c>
      <c r="Q83" s="78">
        <v>0</v>
      </c>
    </row>
  </sheetData>
  <mergeCells count="48">
    <mergeCell ref="O1:Q1"/>
    <mergeCell ref="B79:B83"/>
    <mergeCell ref="C79:C83"/>
    <mergeCell ref="C26:C30"/>
    <mergeCell ref="B16:B20"/>
    <mergeCell ref="B21:B25"/>
    <mergeCell ref="C4:L4"/>
    <mergeCell ref="A16:A20"/>
    <mergeCell ref="A21:A25"/>
    <mergeCell ref="C16:C20"/>
    <mergeCell ref="C63:C67"/>
    <mergeCell ref="A69:A73"/>
    <mergeCell ref="A74:A78"/>
    <mergeCell ref="B74:B78"/>
    <mergeCell ref="A47:A51"/>
    <mergeCell ref="B47:B51"/>
    <mergeCell ref="C47:C51"/>
    <mergeCell ref="A52:A56"/>
    <mergeCell ref="B52:B56"/>
    <mergeCell ref="C52:C56"/>
    <mergeCell ref="A63:A67"/>
    <mergeCell ref="B63:B67"/>
    <mergeCell ref="C74:C78"/>
    <mergeCell ref="B69:B73"/>
    <mergeCell ref="C69:C73"/>
    <mergeCell ref="A11:A15"/>
    <mergeCell ref="B11:B15"/>
    <mergeCell ref="C11:C15"/>
    <mergeCell ref="A57:A61"/>
    <mergeCell ref="B57:B61"/>
    <mergeCell ref="C57:C61"/>
    <mergeCell ref="C21:C25"/>
    <mergeCell ref="A42:A46"/>
    <mergeCell ref="B42:B46"/>
    <mergeCell ref="C42:C46"/>
    <mergeCell ref="A36:A40"/>
    <mergeCell ref="B36:B40"/>
    <mergeCell ref="C36:C40"/>
    <mergeCell ref="A26:A30"/>
    <mergeCell ref="B26:B30"/>
    <mergeCell ref="A31:C35"/>
    <mergeCell ref="A6:A9"/>
    <mergeCell ref="B6:B9"/>
    <mergeCell ref="C6:C9"/>
    <mergeCell ref="D6:D9"/>
    <mergeCell ref="E6:Q7"/>
    <mergeCell ref="E8:E9"/>
    <mergeCell ref="F8:Q8"/>
  </mergeCells>
  <pageMargins left="0.39370078740157483" right="0.39370078740157483" top="1.1811023622047245" bottom="0.78740157480314965" header="0.31496062992125984" footer="0.31496062992125984"/>
  <pageSetup paperSize="9" scale="50" firstPageNumber="3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view="pageBreakPreview" zoomScale="80" zoomScaleSheetLayoutView="80" workbookViewId="0">
      <selection activeCell="B21" sqref="B21:B23"/>
    </sheetView>
  </sheetViews>
  <sheetFormatPr defaultRowHeight="15" x14ac:dyDescent="0.25"/>
  <cols>
    <col min="1" max="1" width="21.5703125" style="2" customWidth="1"/>
    <col min="2" max="2" width="28.5703125" style="2" customWidth="1"/>
    <col min="3" max="3" width="67.5703125" style="2" customWidth="1"/>
    <col min="4" max="4" width="161.5703125" style="2" customWidth="1"/>
    <col min="5" max="16384" width="9.140625" style="2"/>
  </cols>
  <sheetData>
    <row r="1" spans="1:4" x14ac:dyDescent="0.25">
      <c r="D1" s="8" t="s">
        <v>92</v>
      </c>
    </row>
    <row r="3" spans="1:4" ht="15.75" x14ac:dyDescent="0.25">
      <c r="A3" s="274" t="s">
        <v>30</v>
      </c>
      <c r="B3" s="274"/>
      <c r="C3" s="274"/>
      <c r="D3" s="274"/>
    </row>
    <row r="4" spans="1:4" ht="15.75" x14ac:dyDescent="0.25">
      <c r="A4" s="27"/>
      <c r="B4" s="27"/>
      <c r="C4" s="27"/>
      <c r="D4" s="27"/>
    </row>
    <row r="5" spans="1:4" ht="63" x14ac:dyDescent="0.25">
      <c r="A5" s="22" t="s">
        <v>31</v>
      </c>
      <c r="B5" s="22" t="s">
        <v>32</v>
      </c>
      <c r="C5" s="22" t="s">
        <v>87</v>
      </c>
      <c r="D5" s="22" t="s">
        <v>33</v>
      </c>
    </row>
    <row r="6" spans="1:4" ht="15.75" x14ac:dyDescent="0.25">
      <c r="A6" s="28">
        <v>1</v>
      </c>
      <c r="B6" s="28">
        <v>2</v>
      </c>
      <c r="C6" s="28">
        <v>3</v>
      </c>
      <c r="D6" s="28">
        <v>4</v>
      </c>
    </row>
    <row r="7" spans="1:4" s="9" customFormat="1" ht="18" customHeight="1" x14ac:dyDescent="0.25">
      <c r="A7" s="273" t="s">
        <v>165</v>
      </c>
      <c r="B7" s="273"/>
      <c r="C7" s="273"/>
      <c r="D7" s="273"/>
    </row>
    <row r="8" spans="1:4" s="9" customFormat="1" ht="15.75" x14ac:dyDescent="0.25">
      <c r="A8" s="270" t="s">
        <v>166</v>
      </c>
      <c r="B8" s="270"/>
      <c r="C8" s="270"/>
      <c r="D8" s="270"/>
    </row>
    <row r="9" spans="1:4" s="9" customFormat="1" ht="15.75" x14ac:dyDescent="0.25">
      <c r="A9" s="270" t="s">
        <v>167</v>
      </c>
      <c r="B9" s="270"/>
      <c r="C9" s="270"/>
      <c r="D9" s="270"/>
    </row>
    <row r="10" spans="1:4" s="9" customFormat="1" ht="75.75" customHeight="1" x14ac:dyDescent="0.25">
      <c r="A10" s="103" t="s">
        <v>124</v>
      </c>
      <c r="B10" s="104" t="s">
        <v>168</v>
      </c>
      <c r="C10" s="105" t="s">
        <v>182</v>
      </c>
      <c r="D10" s="31" t="s">
        <v>181</v>
      </c>
    </row>
    <row r="11" spans="1:4" ht="26.25" customHeight="1" x14ac:dyDescent="0.25">
      <c r="A11" s="273" t="s">
        <v>165</v>
      </c>
      <c r="B11" s="273"/>
      <c r="C11" s="273"/>
      <c r="D11" s="273"/>
    </row>
    <row r="12" spans="1:4" ht="15" customHeight="1" x14ac:dyDescent="0.25">
      <c r="A12" s="272" t="s">
        <v>171</v>
      </c>
      <c r="B12" s="272"/>
      <c r="C12" s="272"/>
      <c r="D12" s="272"/>
    </row>
    <row r="13" spans="1:4" ht="15" customHeight="1" x14ac:dyDescent="0.25">
      <c r="A13" s="270" t="s">
        <v>169</v>
      </c>
      <c r="B13" s="270"/>
      <c r="C13" s="270"/>
      <c r="D13" s="270"/>
    </row>
    <row r="14" spans="1:4" ht="15" customHeight="1" x14ac:dyDescent="0.25">
      <c r="A14" s="276" t="s">
        <v>121</v>
      </c>
      <c r="B14" s="262" t="s">
        <v>170</v>
      </c>
      <c r="C14" s="264" t="s">
        <v>183</v>
      </c>
      <c r="D14" s="99" t="s">
        <v>177</v>
      </c>
    </row>
    <row r="15" spans="1:4" ht="33" customHeight="1" x14ac:dyDescent="0.25">
      <c r="A15" s="277"/>
      <c r="B15" s="263"/>
      <c r="C15" s="265"/>
      <c r="D15" s="100" t="s">
        <v>175</v>
      </c>
    </row>
    <row r="16" spans="1:4" ht="36" customHeight="1" x14ac:dyDescent="0.25">
      <c r="A16" s="277"/>
      <c r="B16" s="263"/>
      <c r="C16" s="265"/>
      <c r="D16" s="101" t="s">
        <v>178</v>
      </c>
    </row>
    <row r="17" spans="1:4" ht="93.75" customHeight="1" x14ac:dyDescent="0.25">
      <c r="A17" s="278"/>
      <c r="B17" s="275"/>
      <c r="C17" s="266"/>
      <c r="D17" s="98" t="s">
        <v>179</v>
      </c>
    </row>
    <row r="18" spans="1:4" ht="21.75" customHeight="1" x14ac:dyDescent="0.25">
      <c r="A18" s="273" t="s">
        <v>165</v>
      </c>
      <c r="B18" s="273"/>
      <c r="C18" s="273"/>
      <c r="D18" s="273"/>
    </row>
    <row r="19" spans="1:4" ht="19.5" customHeight="1" x14ac:dyDescent="0.25">
      <c r="A19" s="272" t="s">
        <v>172</v>
      </c>
      <c r="B19" s="272"/>
      <c r="C19" s="272"/>
      <c r="D19" s="272"/>
    </row>
    <row r="20" spans="1:4" ht="15" customHeight="1" x14ac:dyDescent="0.25">
      <c r="A20" s="270" t="s">
        <v>173</v>
      </c>
      <c r="B20" s="270"/>
      <c r="C20" s="270"/>
      <c r="D20" s="270"/>
    </row>
    <row r="21" spans="1:4" ht="37.5" customHeight="1" x14ac:dyDescent="0.25">
      <c r="A21" s="271" t="s">
        <v>122</v>
      </c>
      <c r="B21" s="262" t="s">
        <v>174</v>
      </c>
      <c r="C21" s="267" t="s">
        <v>184</v>
      </c>
      <c r="D21" s="102" t="s">
        <v>176</v>
      </c>
    </row>
    <row r="22" spans="1:4" ht="40.5" customHeight="1" x14ac:dyDescent="0.25">
      <c r="A22" s="271"/>
      <c r="B22" s="263"/>
      <c r="C22" s="268"/>
      <c r="D22" s="102" t="s">
        <v>175</v>
      </c>
    </row>
    <row r="23" spans="1:4" ht="33" customHeight="1" x14ac:dyDescent="0.25">
      <c r="A23" s="271"/>
      <c r="B23" s="263"/>
      <c r="C23" s="269"/>
      <c r="D23" s="98" t="s">
        <v>180</v>
      </c>
    </row>
    <row r="24" spans="1:4" ht="15" customHeight="1" x14ac:dyDescent="0.25"/>
    <row r="25" spans="1:4" ht="15" customHeight="1" x14ac:dyDescent="0.25"/>
    <row r="26" spans="1:4" ht="15" customHeight="1" x14ac:dyDescent="0.25"/>
    <row r="27" spans="1:4" ht="15" customHeight="1" x14ac:dyDescent="0.25"/>
    <row r="28" spans="1:4" ht="15" customHeight="1" x14ac:dyDescent="0.25"/>
    <row r="29" spans="1:4" ht="15" customHeight="1" x14ac:dyDescent="0.25"/>
    <row r="30" spans="1:4" ht="15" customHeight="1" x14ac:dyDescent="0.25"/>
    <row r="31" spans="1:4" ht="15" customHeight="1" x14ac:dyDescent="0.25"/>
    <row r="32" spans="1:4" ht="15" customHeight="1" x14ac:dyDescent="0.25"/>
    <row r="33" ht="15" customHeight="1" x14ac:dyDescent="0.25"/>
    <row r="34" ht="15" customHeight="1" x14ac:dyDescent="0.25"/>
  </sheetData>
  <mergeCells count="16">
    <mergeCell ref="A12:D12"/>
    <mergeCell ref="A13:D13"/>
    <mergeCell ref="A18:D18"/>
    <mergeCell ref="A19:D19"/>
    <mergeCell ref="A3:D3"/>
    <mergeCell ref="A7:D7"/>
    <mergeCell ref="A8:D8"/>
    <mergeCell ref="A9:D9"/>
    <mergeCell ref="A11:D11"/>
    <mergeCell ref="B14:B17"/>
    <mergeCell ref="A14:A17"/>
    <mergeCell ref="B21:B23"/>
    <mergeCell ref="C14:C17"/>
    <mergeCell ref="C21:C23"/>
    <mergeCell ref="A20:D20"/>
    <mergeCell ref="A21:A23"/>
  </mergeCells>
  <pageMargins left="0.39370078740157483" right="0.39370078740157483" top="1.1811023622047245" bottom="0.78740157480314965" header="0.31496062992125984" footer="0.31496062992125984"/>
  <pageSetup paperSize="9" scale="49" firstPageNumber="11" fitToHeight="3" orientation="landscape" useFirstPageNumber="1" horizontalDpi="180" verticalDpi="180" r:id="rId1"/>
  <headerFooter>
    <oddHeader>&amp;L
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view="pageBreakPreview" zoomScaleSheetLayoutView="100" workbookViewId="0">
      <selection activeCell="A8" sqref="A8:XFD9"/>
    </sheetView>
  </sheetViews>
  <sheetFormatPr defaultRowHeight="15" x14ac:dyDescent="0.25"/>
  <cols>
    <col min="1" max="3" width="9.140625" style="2"/>
    <col min="4" max="4" width="13.140625" style="2" customWidth="1"/>
    <col min="5" max="5" width="15.42578125" style="2" customWidth="1"/>
    <col min="6" max="21" width="9.140625" style="2"/>
    <col min="22" max="22" width="10" style="2" customWidth="1"/>
    <col min="23" max="16384" width="9.140625" style="2"/>
  </cols>
  <sheetData>
    <row r="1" spans="1:23" x14ac:dyDescent="0.25">
      <c r="V1" s="280" t="s">
        <v>46</v>
      </c>
      <c r="W1" s="280"/>
    </row>
    <row r="2" spans="1:23" ht="81.75" customHeight="1" x14ac:dyDescent="0.25">
      <c r="A2" s="279" t="s">
        <v>45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</row>
    <row r="3" spans="1:23" ht="43.5" customHeight="1" x14ac:dyDescent="0.25">
      <c r="A3" s="289" t="s">
        <v>10</v>
      </c>
      <c r="B3" s="281" t="s">
        <v>35</v>
      </c>
      <c r="C3" s="289" t="s">
        <v>36</v>
      </c>
      <c r="D3" s="281" t="s">
        <v>37</v>
      </c>
      <c r="E3" s="281" t="s">
        <v>38</v>
      </c>
      <c r="F3" s="281" t="s">
        <v>39</v>
      </c>
      <c r="G3" s="283" t="s">
        <v>40</v>
      </c>
      <c r="H3" s="284"/>
      <c r="I3" s="284"/>
      <c r="J3" s="284"/>
      <c r="K3" s="285"/>
      <c r="L3" s="283" t="s">
        <v>40</v>
      </c>
      <c r="M3" s="284"/>
      <c r="N3" s="284"/>
      <c r="O3" s="284"/>
      <c r="P3" s="285"/>
      <c r="Q3" s="283" t="s">
        <v>40</v>
      </c>
      <c r="R3" s="284"/>
      <c r="S3" s="284"/>
      <c r="T3" s="284"/>
      <c r="U3" s="285"/>
      <c r="V3" s="281" t="s">
        <v>43</v>
      </c>
      <c r="W3" s="281" t="s">
        <v>44</v>
      </c>
    </row>
    <row r="4" spans="1:23" ht="72.75" customHeight="1" x14ac:dyDescent="0.25">
      <c r="A4" s="290"/>
      <c r="B4" s="282"/>
      <c r="C4" s="290"/>
      <c r="D4" s="282"/>
      <c r="E4" s="282"/>
      <c r="F4" s="282"/>
      <c r="G4" s="6" t="s">
        <v>41</v>
      </c>
      <c r="H4" s="5" t="s">
        <v>19</v>
      </c>
      <c r="I4" s="5" t="s">
        <v>20</v>
      </c>
      <c r="J4" s="5" t="s">
        <v>21</v>
      </c>
      <c r="K4" s="5" t="s">
        <v>42</v>
      </c>
      <c r="L4" s="6" t="s">
        <v>41</v>
      </c>
      <c r="M4" s="5" t="s">
        <v>19</v>
      </c>
      <c r="N4" s="5" t="s">
        <v>20</v>
      </c>
      <c r="O4" s="5" t="s">
        <v>21</v>
      </c>
      <c r="P4" s="5" t="s">
        <v>42</v>
      </c>
      <c r="Q4" s="6" t="s">
        <v>41</v>
      </c>
      <c r="R4" s="5" t="s">
        <v>19</v>
      </c>
      <c r="S4" s="5" t="s">
        <v>20</v>
      </c>
      <c r="T4" s="5" t="s">
        <v>21</v>
      </c>
      <c r="U4" s="5" t="s">
        <v>42</v>
      </c>
      <c r="V4" s="282"/>
      <c r="W4" s="282"/>
    </row>
    <row r="5" spans="1:23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  <c r="I5" s="30">
        <v>9</v>
      </c>
      <c r="J5" s="30">
        <v>10</v>
      </c>
      <c r="K5" s="30">
        <v>11</v>
      </c>
      <c r="L5" s="30">
        <v>12</v>
      </c>
      <c r="M5" s="30">
        <v>13</v>
      </c>
      <c r="N5" s="30">
        <v>14</v>
      </c>
      <c r="O5" s="30">
        <v>15</v>
      </c>
      <c r="P5" s="30">
        <v>16</v>
      </c>
      <c r="Q5" s="30">
        <v>17</v>
      </c>
      <c r="R5" s="30">
        <v>18</v>
      </c>
      <c r="S5" s="30">
        <v>19</v>
      </c>
      <c r="T5" s="30">
        <v>20</v>
      </c>
      <c r="U5" s="30">
        <v>21</v>
      </c>
      <c r="V5" s="30">
        <v>22</v>
      </c>
      <c r="W5" s="30">
        <v>23</v>
      </c>
    </row>
    <row r="6" spans="1:23" x14ac:dyDescent="0.25">
      <c r="A6" s="286" t="s">
        <v>34</v>
      </c>
      <c r="B6" s="287"/>
      <c r="C6" s="287"/>
      <c r="D6" s="287"/>
      <c r="E6" s="288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" t="s">
        <v>88</v>
      </c>
      <c r="W6" s="4" t="s">
        <v>88</v>
      </c>
    </row>
    <row r="7" spans="1:23" x14ac:dyDescent="0.25">
      <c r="A7" s="30">
        <v>1</v>
      </c>
      <c r="B7" s="4" t="s">
        <v>88</v>
      </c>
      <c r="C7" s="4" t="s">
        <v>88</v>
      </c>
      <c r="D7" s="4" t="s">
        <v>88</v>
      </c>
      <c r="E7" s="4" t="s">
        <v>88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4" t="s">
        <v>88</v>
      </c>
      <c r="W7" s="4" t="s">
        <v>88</v>
      </c>
    </row>
  </sheetData>
  <mergeCells count="14">
    <mergeCell ref="A6:E6"/>
    <mergeCell ref="A3:A4"/>
    <mergeCell ref="B3:B4"/>
    <mergeCell ref="C3:C4"/>
    <mergeCell ref="D3:D4"/>
    <mergeCell ref="E3:E4"/>
    <mergeCell ref="A2:W2"/>
    <mergeCell ref="V1:W1"/>
    <mergeCell ref="F3:F4"/>
    <mergeCell ref="G3:K3"/>
    <mergeCell ref="L3:P3"/>
    <mergeCell ref="Q3:U3"/>
    <mergeCell ref="V3:V4"/>
    <mergeCell ref="W3:W4"/>
  </mergeCells>
  <pageMargins left="0.39370078740157483" right="0.39370078740157483" top="1.1811023622047245" bottom="0.78740157480314965" header="0.31496062992125984" footer="0.31496062992125984"/>
  <pageSetup paperSize="9" scale="62" firstPageNumber="12" orientation="landscape" useFirstPageNumber="1" r:id="rId1"/>
  <headerFooter>
    <oddHeader>&amp;L
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view="pageBreakPreview" zoomScaleSheetLayoutView="100" workbookViewId="0">
      <selection activeCell="B9" sqref="B9"/>
    </sheetView>
  </sheetViews>
  <sheetFormatPr defaultRowHeight="15" x14ac:dyDescent="0.25"/>
  <cols>
    <col min="1" max="1" width="10" style="2" customWidth="1"/>
    <col min="2" max="6" width="20.5703125" style="2" customWidth="1"/>
    <col min="7" max="16384" width="9.140625" style="2"/>
  </cols>
  <sheetData>
    <row r="1" spans="1:6" x14ac:dyDescent="0.25">
      <c r="F1" s="8" t="s">
        <v>47</v>
      </c>
    </row>
    <row r="2" spans="1:6" ht="39.75" customHeight="1" x14ac:dyDescent="0.25">
      <c r="A2" s="291" t="s">
        <v>48</v>
      </c>
      <c r="B2" s="291"/>
      <c r="C2" s="291"/>
      <c r="D2" s="291"/>
      <c r="E2" s="291"/>
      <c r="F2" s="291"/>
    </row>
    <row r="3" spans="1:6" ht="101.25" customHeight="1" x14ac:dyDescent="0.25">
      <c r="A3" s="4" t="s">
        <v>10</v>
      </c>
      <c r="B3" s="3" t="s">
        <v>49</v>
      </c>
      <c r="C3" s="4" t="s">
        <v>36</v>
      </c>
      <c r="D3" s="3" t="s">
        <v>50</v>
      </c>
      <c r="E3" s="3" t="s">
        <v>51</v>
      </c>
      <c r="F3" s="3" t="s">
        <v>11</v>
      </c>
    </row>
    <row r="4" spans="1:6" x14ac:dyDescent="0.25">
      <c r="A4" s="32">
        <v>1</v>
      </c>
      <c r="B4" s="32">
        <v>2</v>
      </c>
      <c r="C4" s="32">
        <v>3</v>
      </c>
      <c r="D4" s="32">
        <v>4</v>
      </c>
      <c r="E4" s="32">
        <v>5</v>
      </c>
      <c r="F4" s="32">
        <v>6</v>
      </c>
    </row>
    <row r="5" spans="1:6" x14ac:dyDescent="0.25">
      <c r="A5" s="32">
        <v>1</v>
      </c>
      <c r="B5" s="4" t="s">
        <v>88</v>
      </c>
      <c r="C5" s="4" t="s">
        <v>88</v>
      </c>
      <c r="D5" s="4" t="s">
        <v>88</v>
      </c>
      <c r="E5" s="4" t="s">
        <v>88</v>
      </c>
      <c r="F5" s="4" t="s">
        <v>88</v>
      </c>
    </row>
  </sheetData>
  <mergeCells count="1">
    <mergeCell ref="A2:F2"/>
  </mergeCells>
  <pageMargins left="0.39370078740157483" right="0.39370078740157483" top="1.1811023622047245" bottom="0.78740157480314965" header="0.31496062992125984" footer="0.31496062992125984"/>
  <pageSetup paperSize="9" firstPageNumber="13" orientation="landscape" useFirstPageNumber="1" r:id="rId1"/>
  <headerFooter>
    <oddHeader>&amp;L
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view="pageBreakPreview" topLeftCell="A12" zoomScale="77" zoomScaleSheetLayoutView="77" workbookViewId="0">
      <selection activeCell="J12" sqref="J12"/>
    </sheetView>
  </sheetViews>
  <sheetFormatPr defaultRowHeight="15" x14ac:dyDescent="0.25"/>
  <cols>
    <col min="1" max="1" width="9.140625" style="2"/>
    <col min="2" max="2" width="35" style="2" customWidth="1"/>
    <col min="3" max="3" width="19.140625" style="2" customWidth="1"/>
    <col min="4" max="15" width="9.140625" style="2"/>
    <col min="16" max="16" width="17" style="2" customWidth="1"/>
    <col min="17" max="16384" width="9.140625" style="2"/>
  </cols>
  <sheetData>
    <row r="1" spans="1:16" x14ac:dyDescent="0.25">
      <c r="P1" s="8" t="s">
        <v>57</v>
      </c>
    </row>
    <row r="2" spans="1:16" ht="45.75" customHeight="1" x14ac:dyDescent="0.25">
      <c r="A2" s="293" t="s">
        <v>56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</row>
    <row r="4" spans="1:16" ht="65.25" customHeight="1" x14ac:dyDescent="0.25">
      <c r="A4" s="294" t="s">
        <v>52</v>
      </c>
      <c r="B4" s="296" t="s">
        <v>53</v>
      </c>
      <c r="C4" s="296" t="s">
        <v>54</v>
      </c>
      <c r="D4" s="300" t="s">
        <v>13</v>
      </c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2"/>
      <c r="P4" s="298" t="s">
        <v>55</v>
      </c>
    </row>
    <row r="5" spans="1:16" ht="24" customHeight="1" x14ac:dyDescent="0.25">
      <c r="A5" s="295"/>
      <c r="B5" s="297"/>
      <c r="C5" s="297"/>
      <c r="D5" s="33">
        <v>2019</v>
      </c>
      <c r="E5" s="33">
        <v>2020</v>
      </c>
      <c r="F5" s="33">
        <v>2021</v>
      </c>
      <c r="G5" s="112">
        <v>2022</v>
      </c>
      <c r="H5" s="33">
        <v>2023</v>
      </c>
      <c r="I5" s="33">
        <v>2024</v>
      </c>
      <c r="J5" s="33">
        <v>2025</v>
      </c>
      <c r="K5" s="33">
        <v>2026</v>
      </c>
      <c r="L5" s="33">
        <v>2027</v>
      </c>
      <c r="M5" s="33">
        <v>2028</v>
      </c>
      <c r="N5" s="33">
        <v>2029</v>
      </c>
      <c r="O5" s="33">
        <v>2030</v>
      </c>
      <c r="P5" s="299"/>
    </row>
    <row r="6" spans="1:16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86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  <c r="O6" s="30">
        <v>15</v>
      </c>
      <c r="P6" s="30">
        <v>16</v>
      </c>
    </row>
    <row r="7" spans="1:16" ht="78.75" customHeight="1" x14ac:dyDescent="0.25">
      <c r="A7" s="29">
        <v>1</v>
      </c>
      <c r="B7" s="37" t="s">
        <v>108</v>
      </c>
      <c r="C7" s="113">
        <v>55</v>
      </c>
      <c r="D7" s="40">
        <f>D8/D9*100</f>
        <v>71.10588235294118</v>
      </c>
      <c r="E7" s="40">
        <f t="shared" ref="E7:P7" si="0">E8/E9*100</f>
        <v>62.634786685419598</v>
      </c>
      <c r="F7" s="41">
        <f t="shared" si="0"/>
        <v>73.712984054669704</v>
      </c>
      <c r="G7" s="41">
        <f t="shared" si="0"/>
        <v>75.407608695652172</v>
      </c>
      <c r="H7" s="41">
        <f t="shared" si="0"/>
        <v>74.501811594202891</v>
      </c>
      <c r="I7" s="41">
        <f t="shared" si="0"/>
        <v>74.501811594202891</v>
      </c>
      <c r="J7" s="41">
        <f t="shared" si="0"/>
        <v>74.501811594202891</v>
      </c>
      <c r="K7" s="41">
        <f t="shared" si="0"/>
        <v>74.501811594202891</v>
      </c>
      <c r="L7" s="41">
        <f t="shared" si="0"/>
        <v>74.501811594202891</v>
      </c>
      <c r="M7" s="41">
        <f t="shared" si="0"/>
        <v>74.501811594202891</v>
      </c>
      <c r="N7" s="41">
        <f t="shared" si="0"/>
        <v>74.501811594202891</v>
      </c>
      <c r="O7" s="41">
        <f t="shared" si="0"/>
        <v>74.501811594202891</v>
      </c>
      <c r="P7" s="41">
        <f t="shared" si="0"/>
        <v>74.501811594202891</v>
      </c>
    </row>
    <row r="8" spans="1:16" ht="66.75" customHeight="1" x14ac:dyDescent="0.25">
      <c r="A8" s="29" t="s">
        <v>76</v>
      </c>
      <c r="B8" s="37" t="s">
        <v>109</v>
      </c>
      <c r="C8" s="43">
        <v>1151</v>
      </c>
      <c r="D8" s="42">
        <v>1511</v>
      </c>
      <c r="E8" s="42">
        <f>500+836</f>
        <v>1336</v>
      </c>
      <c r="F8" s="43">
        <v>1618</v>
      </c>
      <c r="G8" s="43">
        <v>1665</v>
      </c>
      <c r="H8" s="43">
        <v>1645</v>
      </c>
      <c r="I8" s="43">
        <v>1645</v>
      </c>
      <c r="J8" s="43">
        <v>1645</v>
      </c>
      <c r="K8" s="43">
        <v>1645</v>
      </c>
      <c r="L8" s="43">
        <v>1645</v>
      </c>
      <c r="M8" s="43">
        <v>1645</v>
      </c>
      <c r="N8" s="43">
        <v>1645</v>
      </c>
      <c r="O8" s="43">
        <v>1645</v>
      </c>
      <c r="P8" s="43">
        <v>1645</v>
      </c>
    </row>
    <row r="9" spans="1:16" ht="95.25" customHeight="1" x14ac:dyDescent="0.25">
      <c r="A9" s="29" t="s">
        <v>77</v>
      </c>
      <c r="B9" s="37" t="s">
        <v>110</v>
      </c>
      <c r="C9" s="45">
        <v>2105</v>
      </c>
      <c r="D9" s="44">
        <v>2125</v>
      </c>
      <c r="E9" s="44">
        <v>2133</v>
      </c>
      <c r="F9" s="45">
        <v>2195</v>
      </c>
      <c r="G9" s="45">
        <v>2208</v>
      </c>
      <c r="H9" s="45">
        <v>2208</v>
      </c>
      <c r="I9" s="45">
        <v>2208</v>
      </c>
      <c r="J9" s="45">
        <v>2208</v>
      </c>
      <c r="K9" s="45">
        <v>2208</v>
      </c>
      <c r="L9" s="45">
        <v>2208</v>
      </c>
      <c r="M9" s="45">
        <v>2208</v>
      </c>
      <c r="N9" s="45">
        <v>2208</v>
      </c>
      <c r="O9" s="45">
        <v>2208</v>
      </c>
      <c r="P9" s="45">
        <v>2208</v>
      </c>
    </row>
    <row r="10" spans="1:16" ht="113.25" customHeight="1" x14ac:dyDescent="0.25">
      <c r="A10" s="29" t="s">
        <v>121</v>
      </c>
      <c r="B10" s="37" t="s">
        <v>111</v>
      </c>
      <c r="C10" s="114">
        <v>100</v>
      </c>
      <c r="D10" s="115">
        <v>100</v>
      </c>
      <c r="E10" s="115">
        <v>100</v>
      </c>
      <c r="F10" s="114">
        <v>100</v>
      </c>
      <c r="G10" s="114">
        <v>100</v>
      </c>
      <c r="H10" s="114">
        <v>100</v>
      </c>
      <c r="I10" s="114">
        <v>100</v>
      </c>
      <c r="J10" s="114">
        <v>100</v>
      </c>
      <c r="K10" s="114">
        <v>100</v>
      </c>
      <c r="L10" s="114">
        <v>100</v>
      </c>
      <c r="M10" s="114">
        <v>100</v>
      </c>
      <c r="N10" s="114">
        <v>100</v>
      </c>
      <c r="O10" s="114">
        <v>100</v>
      </c>
      <c r="P10" s="114">
        <v>100</v>
      </c>
    </row>
    <row r="11" spans="1:16" ht="112.5" customHeight="1" x14ac:dyDescent="0.25">
      <c r="A11" s="29" t="s">
        <v>79</v>
      </c>
      <c r="B11" s="37" t="s">
        <v>112</v>
      </c>
      <c r="C11" s="114">
        <v>6</v>
      </c>
      <c r="D11" s="115">
        <v>3</v>
      </c>
      <c r="E11" s="114">
        <v>4</v>
      </c>
      <c r="F11" s="114">
        <v>1</v>
      </c>
      <c r="G11" s="114">
        <v>2</v>
      </c>
      <c r="H11" s="114">
        <v>1</v>
      </c>
      <c r="I11" s="114">
        <v>1</v>
      </c>
      <c r="J11" s="114">
        <v>1</v>
      </c>
      <c r="K11" s="114">
        <v>1</v>
      </c>
      <c r="L11" s="114">
        <v>1</v>
      </c>
      <c r="M11" s="114">
        <v>1</v>
      </c>
      <c r="N11" s="114">
        <v>1</v>
      </c>
      <c r="O11" s="114">
        <v>1</v>
      </c>
      <c r="P11" s="114">
        <v>1</v>
      </c>
    </row>
    <row r="12" spans="1:16" ht="83.25" customHeight="1" x14ac:dyDescent="0.25">
      <c r="A12" s="29" t="s">
        <v>80</v>
      </c>
      <c r="B12" s="37" t="s">
        <v>113</v>
      </c>
      <c r="C12" s="114">
        <v>6</v>
      </c>
      <c r="D12" s="115">
        <v>3</v>
      </c>
      <c r="E12" s="114">
        <v>4</v>
      </c>
      <c r="F12" s="114">
        <v>1</v>
      </c>
      <c r="G12" s="114">
        <v>2</v>
      </c>
      <c r="H12" s="114">
        <v>1</v>
      </c>
      <c r="I12" s="114">
        <v>1</v>
      </c>
      <c r="J12" s="114">
        <v>1</v>
      </c>
      <c r="K12" s="114">
        <v>1</v>
      </c>
      <c r="L12" s="114">
        <v>1</v>
      </c>
      <c r="M12" s="114">
        <v>1</v>
      </c>
      <c r="N12" s="114">
        <v>1</v>
      </c>
      <c r="O12" s="114">
        <v>1</v>
      </c>
      <c r="P12" s="114">
        <v>1</v>
      </c>
    </row>
    <row r="13" spans="1:16" ht="86.25" customHeight="1" x14ac:dyDescent="0.25">
      <c r="A13" s="29" t="s">
        <v>122</v>
      </c>
      <c r="B13" s="37" t="s">
        <v>114</v>
      </c>
      <c r="C13" s="114">
        <v>83</v>
      </c>
      <c r="D13" s="46">
        <f>D14/D15*100</f>
        <v>83.764705882352942</v>
      </c>
      <c r="E13" s="46">
        <f t="shared" ref="E13:P13" si="1">E14/E15*100</f>
        <v>64.228785747773088</v>
      </c>
      <c r="F13" s="47">
        <f t="shared" si="1"/>
        <v>82.277904328018224</v>
      </c>
      <c r="G13" s="47">
        <f t="shared" si="1"/>
        <v>84.375</v>
      </c>
      <c r="H13" s="47">
        <f t="shared" si="1"/>
        <v>83.786231884057969</v>
      </c>
      <c r="I13" s="47">
        <f t="shared" si="1"/>
        <v>83.786231884057969</v>
      </c>
      <c r="J13" s="47">
        <f t="shared" si="1"/>
        <v>83.786231884057969</v>
      </c>
      <c r="K13" s="47">
        <f t="shared" si="1"/>
        <v>83.786231884057969</v>
      </c>
      <c r="L13" s="47">
        <f t="shared" si="1"/>
        <v>83.786231884057969</v>
      </c>
      <c r="M13" s="47">
        <f t="shared" si="1"/>
        <v>83.786231884057969</v>
      </c>
      <c r="N13" s="47">
        <f t="shared" si="1"/>
        <v>83.786231884057969</v>
      </c>
      <c r="O13" s="47">
        <f t="shared" si="1"/>
        <v>83.786231884057969</v>
      </c>
      <c r="P13" s="47">
        <f t="shared" si="1"/>
        <v>83.786231884057969</v>
      </c>
    </row>
    <row r="14" spans="1:16" ht="77.25" customHeight="1" x14ac:dyDescent="0.25">
      <c r="A14" s="29" t="s">
        <v>101</v>
      </c>
      <c r="B14" s="37" t="s">
        <v>115</v>
      </c>
      <c r="C14" s="45">
        <v>1763</v>
      </c>
      <c r="D14" s="44">
        <v>1780</v>
      </c>
      <c r="E14" s="44">
        <f>1336+34</f>
        <v>1370</v>
      </c>
      <c r="F14" s="45">
        <v>1806</v>
      </c>
      <c r="G14" s="45">
        <v>1863</v>
      </c>
      <c r="H14" s="45">
        <v>1850</v>
      </c>
      <c r="I14" s="45">
        <v>1850</v>
      </c>
      <c r="J14" s="45">
        <v>1850</v>
      </c>
      <c r="K14" s="45">
        <v>1850</v>
      </c>
      <c r="L14" s="45">
        <v>1850</v>
      </c>
      <c r="M14" s="45">
        <v>1850</v>
      </c>
      <c r="N14" s="45">
        <v>1850</v>
      </c>
      <c r="O14" s="45">
        <v>1850</v>
      </c>
      <c r="P14" s="45">
        <v>1850</v>
      </c>
    </row>
    <row r="15" spans="1:16" ht="48" customHeight="1" x14ac:dyDescent="0.25">
      <c r="A15" s="29" t="s">
        <v>102</v>
      </c>
      <c r="B15" s="37" t="s">
        <v>116</v>
      </c>
      <c r="C15" s="45">
        <v>2105</v>
      </c>
      <c r="D15" s="44">
        <v>2125</v>
      </c>
      <c r="E15" s="44">
        <v>2133</v>
      </c>
      <c r="F15" s="45">
        <v>2195</v>
      </c>
      <c r="G15" s="45">
        <v>2208</v>
      </c>
      <c r="H15" s="45">
        <v>2208</v>
      </c>
      <c r="I15" s="45">
        <v>2208</v>
      </c>
      <c r="J15" s="45">
        <v>2208</v>
      </c>
      <c r="K15" s="45">
        <v>2208</v>
      </c>
      <c r="L15" s="45">
        <v>2208</v>
      </c>
      <c r="M15" s="45">
        <v>2208</v>
      </c>
      <c r="N15" s="45">
        <v>2208</v>
      </c>
      <c r="O15" s="45">
        <v>2208</v>
      </c>
      <c r="P15" s="45">
        <v>2208</v>
      </c>
    </row>
    <row r="16" spans="1:16" ht="76.5" customHeight="1" x14ac:dyDescent="0.25">
      <c r="A16" s="29" t="s">
        <v>187</v>
      </c>
      <c r="B16" s="37" t="s">
        <v>117</v>
      </c>
      <c r="C16" s="45">
        <v>78</v>
      </c>
      <c r="D16" s="44">
        <v>86</v>
      </c>
      <c r="E16" s="44">
        <v>0</v>
      </c>
      <c r="F16" s="45">
        <v>72</v>
      </c>
      <c r="G16" s="45">
        <v>115</v>
      </c>
      <c r="H16" s="45">
        <v>115</v>
      </c>
      <c r="I16" s="45">
        <v>115</v>
      </c>
      <c r="J16" s="45">
        <v>115</v>
      </c>
      <c r="K16" s="45">
        <v>115</v>
      </c>
      <c r="L16" s="45">
        <v>115</v>
      </c>
      <c r="M16" s="45">
        <v>115</v>
      </c>
      <c r="N16" s="45">
        <v>115</v>
      </c>
      <c r="O16" s="45">
        <v>115</v>
      </c>
      <c r="P16" s="45">
        <v>115</v>
      </c>
    </row>
    <row r="17" spans="1:16" ht="78" customHeight="1" x14ac:dyDescent="0.25">
      <c r="A17" s="29" t="s">
        <v>188</v>
      </c>
      <c r="B17" s="37" t="s">
        <v>118</v>
      </c>
      <c r="C17" s="45">
        <v>3</v>
      </c>
      <c r="D17" s="44">
        <v>3</v>
      </c>
      <c r="E17" s="44">
        <v>3</v>
      </c>
      <c r="F17" s="45">
        <v>3</v>
      </c>
      <c r="G17" s="45">
        <v>3</v>
      </c>
      <c r="H17" s="45">
        <v>3</v>
      </c>
      <c r="I17" s="45">
        <v>3</v>
      </c>
      <c r="J17" s="45">
        <v>3</v>
      </c>
      <c r="K17" s="45">
        <v>3</v>
      </c>
      <c r="L17" s="45">
        <v>3</v>
      </c>
      <c r="M17" s="45">
        <v>3</v>
      </c>
      <c r="N17" s="45">
        <v>3</v>
      </c>
      <c r="O17" s="45">
        <v>3</v>
      </c>
      <c r="P17" s="45">
        <v>3</v>
      </c>
    </row>
    <row r="18" spans="1:16" ht="89.25" customHeight="1" x14ac:dyDescent="0.25">
      <c r="A18" s="29" t="s">
        <v>98</v>
      </c>
      <c r="B18" s="38" t="s">
        <v>119</v>
      </c>
      <c r="C18" s="45">
        <v>1</v>
      </c>
      <c r="D18" s="44">
        <v>1</v>
      </c>
      <c r="E18" s="45">
        <v>1</v>
      </c>
      <c r="F18" s="45">
        <v>1</v>
      </c>
      <c r="G18" s="45">
        <v>1</v>
      </c>
      <c r="H18" s="45">
        <v>1</v>
      </c>
      <c r="I18" s="45">
        <v>1</v>
      </c>
      <c r="J18" s="45">
        <v>1</v>
      </c>
      <c r="K18" s="45">
        <v>1</v>
      </c>
      <c r="L18" s="45">
        <v>1</v>
      </c>
      <c r="M18" s="45">
        <v>1</v>
      </c>
      <c r="N18" s="45">
        <v>1</v>
      </c>
      <c r="O18" s="45">
        <v>1</v>
      </c>
      <c r="P18" s="45">
        <v>1</v>
      </c>
    </row>
    <row r="20" spans="1:16" ht="34.5" customHeight="1" x14ac:dyDescent="0.25">
      <c r="B20" s="292" t="s">
        <v>129</v>
      </c>
      <c r="C20" s="292"/>
      <c r="D20" s="292"/>
      <c r="E20" s="292"/>
      <c r="F20" s="292"/>
      <c r="G20" s="292"/>
      <c r="H20" s="292"/>
      <c r="I20" s="292"/>
      <c r="J20" s="292"/>
    </row>
    <row r="21" spans="1:16" ht="37.5" customHeight="1" x14ac:dyDescent="0.25">
      <c r="B21" s="292" t="s">
        <v>130</v>
      </c>
      <c r="C21" s="292"/>
      <c r="D21" s="292"/>
      <c r="E21" s="292"/>
      <c r="F21" s="292"/>
      <c r="G21" s="292"/>
      <c r="H21" s="292"/>
      <c r="I21" s="292"/>
      <c r="J21" s="292"/>
    </row>
    <row r="22" spans="1:16" ht="34.5" customHeight="1" x14ac:dyDescent="0.25">
      <c r="B22" s="292" t="s">
        <v>132</v>
      </c>
      <c r="C22" s="292"/>
      <c r="D22" s="292"/>
      <c r="E22" s="292"/>
      <c r="F22" s="292"/>
      <c r="G22" s="292"/>
      <c r="H22" s="292"/>
      <c r="I22" s="292"/>
      <c r="J22" s="292"/>
    </row>
    <row r="23" spans="1:16" ht="16.5" customHeight="1" x14ac:dyDescent="0.25">
      <c r="B23" s="292" t="s">
        <v>131</v>
      </c>
      <c r="C23" s="292"/>
      <c r="D23" s="292"/>
      <c r="E23" s="292"/>
      <c r="F23" s="292"/>
      <c r="G23" s="292"/>
      <c r="H23" s="292"/>
      <c r="I23" s="292"/>
      <c r="J23" s="292"/>
    </row>
  </sheetData>
  <mergeCells count="10">
    <mergeCell ref="B20:J20"/>
    <mergeCell ref="B21:J21"/>
    <mergeCell ref="B22:J22"/>
    <mergeCell ref="B23:J23"/>
    <mergeCell ref="A2:P2"/>
    <mergeCell ref="A4:A5"/>
    <mergeCell ref="B4:B5"/>
    <mergeCell ref="C4:C5"/>
    <mergeCell ref="P4:P5"/>
    <mergeCell ref="D4:O4"/>
  </mergeCells>
  <pageMargins left="0.39370078740157483" right="0.39370078740157483" top="1.1811023622047245" bottom="0.78740157480314965" header="0.31496062992125984" footer="0.31496062992125984"/>
  <pageSetup paperSize="9" scale="57" firstPageNumber="14" fitToHeight="2" orientation="landscape" useFirstPageNumber="1" r:id="rId1"/>
  <headerFooter>
    <oddHeader>&amp;L
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"/>
  <sheetViews>
    <sheetView view="pageBreakPreview" zoomScale="90" zoomScaleSheetLayoutView="90" workbookViewId="0">
      <selection activeCell="O24" sqref="O24"/>
    </sheetView>
  </sheetViews>
  <sheetFormatPr defaultRowHeight="15" x14ac:dyDescent="0.25"/>
  <cols>
    <col min="1" max="1" width="9.140625" style="2"/>
    <col min="2" max="2" width="14" style="2" customWidth="1"/>
    <col min="3" max="3" width="10.7109375" style="2" customWidth="1"/>
    <col min="4" max="5" width="9.140625" style="2"/>
    <col min="6" max="6" width="14.5703125" style="2" customWidth="1"/>
    <col min="7" max="16384" width="9.140625" style="2"/>
  </cols>
  <sheetData>
    <row r="1" spans="1:19" x14ac:dyDescent="0.25">
      <c r="R1" s="303" t="s">
        <v>67</v>
      </c>
      <c r="S1" s="303"/>
    </row>
    <row r="2" spans="1:19" x14ac:dyDescent="0.25">
      <c r="A2" s="307" t="s">
        <v>66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</row>
    <row r="4" spans="1:19" ht="21.75" customHeight="1" x14ac:dyDescent="0.25">
      <c r="A4" s="294" t="s">
        <v>10</v>
      </c>
      <c r="B4" s="304" t="s">
        <v>58</v>
      </c>
      <c r="C4" s="305"/>
      <c r="D4" s="305"/>
      <c r="E4" s="306"/>
      <c r="F4" s="298" t="s">
        <v>63</v>
      </c>
      <c r="G4" s="296" t="s">
        <v>64</v>
      </c>
      <c r="H4" s="304" t="s">
        <v>65</v>
      </c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6"/>
    </row>
    <row r="5" spans="1:19" ht="72" customHeight="1" x14ac:dyDescent="0.25">
      <c r="A5" s="295"/>
      <c r="B5" s="3" t="s">
        <v>59</v>
      </c>
      <c r="C5" s="3" t="s">
        <v>60</v>
      </c>
      <c r="D5" s="3" t="s">
        <v>61</v>
      </c>
      <c r="E5" s="3" t="s">
        <v>62</v>
      </c>
      <c r="F5" s="299"/>
      <c r="G5" s="297"/>
      <c r="H5" s="33">
        <v>2019</v>
      </c>
      <c r="I5" s="33">
        <v>2020</v>
      </c>
      <c r="J5" s="33">
        <v>2021</v>
      </c>
      <c r="K5" s="33">
        <v>2022</v>
      </c>
      <c r="L5" s="33">
        <v>2023</v>
      </c>
      <c r="M5" s="33">
        <v>2024</v>
      </c>
      <c r="N5" s="33">
        <v>2025</v>
      </c>
      <c r="O5" s="33">
        <v>2026</v>
      </c>
      <c r="P5" s="33">
        <v>2027</v>
      </c>
      <c r="Q5" s="33">
        <v>2028</v>
      </c>
      <c r="R5" s="33">
        <v>2029</v>
      </c>
      <c r="S5" s="33">
        <v>2030</v>
      </c>
    </row>
    <row r="6" spans="1:19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  <c r="O6" s="30">
        <v>15</v>
      </c>
      <c r="P6" s="30">
        <v>16</v>
      </c>
      <c r="Q6" s="30">
        <v>17</v>
      </c>
      <c r="R6" s="30">
        <v>19</v>
      </c>
      <c r="S6" s="30">
        <v>20</v>
      </c>
    </row>
    <row r="7" spans="1:19" x14ac:dyDescent="0.25">
      <c r="A7" s="30">
        <v>1</v>
      </c>
      <c r="B7" s="4" t="s">
        <v>88</v>
      </c>
      <c r="C7" s="4" t="s">
        <v>88</v>
      </c>
      <c r="D7" s="4" t="s">
        <v>88</v>
      </c>
      <c r="E7" s="4" t="s">
        <v>88</v>
      </c>
      <c r="F7" s="4" t="s">
        <v>88</v>
      </c>
      <c r="G7" s="10">
        <f>H7+I7+J7+K7+L7+M7+N7+O7+P7+Q7+R7+S7</f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</row>
  </sheetData>
  <mergeCells count="7">
    <mergeCell ref="R1:S1"/>
    <mergeCell ref="B4:E4"/>
    <mergeCell ref="A4:A5"/>
    <mergeCell ref="F4:F5"/>
    <mergeCell ref="G4:G5"/>
    <mergeCell ref="H4:S4"/>
    <mergeCell ref="A2:S2"/>
  </mergeCells>
  <pageMargins left="0.39370078740157483" right="0.39370078740157483" top="1.1811023622047245" bottom="0.78740157480314965" header="0.31496062992125984" footer="0.31496062992125984"/>
  <pageSetup paperSize="9" scale="74" firstPageNumber="16" orientation="landscape" useFirstPageNumber="1" r:id="rId1"/>
  <headerFooter>
    <oddHeader>&amp;L
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BreakPreview" zoomScale="60" workbookViewId="0">
      <selection activeCell="C22" sqref="C22"/>
    </sheetView>
  </sheetViews>
  <sheetFormatPr defaultRowHeight="15" x14ac:dyDescent="0.25"/>
  <cols>
    <col min="1" max="1" width="9.140625" style="2"/>
    <col min="2" max="4" width="22.85546875" style="2" customWidth="1"/>
    <col min="5" max="5" width="24.140625" style="2" customWidth="1"/>
    <col min="6" max="6" width="22.85546875" style="2" customWidth="1"/>
    <col min="7" max="16384" width="9.140625" style="2"/>
  </cols>
  <sheetData>
    <row r="1" spans="1:6" ht="29.25" customHeight="1" x14ac:dyDescent="0.25">
      <c r="E1" s="309"/>
      <c r="F1" s="310"/>
    </row>
    <row r="3" spans="1:6" x14ac:dyDescent="0.25">
      <c r="F3" s="8" t="s">
        <v>73</v>
      </c>
    </row>
    <row r="4" spans="1:6" ht="42.75" customHeight="1" x14ac:dyDescent="0.25">
      <c r="A4" s="308" t="s">
        <v>74</v>
      </c>
      <c r="B4" s="308"/>
      <c r="C4" s="308"/>
      <c r="D4" s="308"/>
      <c r="E4" s="308"/>
      <c r="F4" s="308"/>
    </row>
    <row r="6" spans="1:6" ht="80.25" customHeight="1" x14ac:dyDescent="0.25">
      <c r="A6" s="6" t="s">
        <v>10</v>
      </c>
      <c r="B6" s="5" t="s">
        <v>68</v>
      </c>
      <c r="C6" s="5" t="s">
        <v>69</v>
      </c>
      <c r="D6" s="5" t="s">
        <v>70</v>
      </c>
      <c r="E6" s="5" t="s">
        <v>71</v>
      </c>
      <c r="F6" s="5" t="s">
        <v>72</v>
      </c>
    </row>
    <row r="7" spans="1:6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x14ac:dyDescent="0.25">
      <c r="A8" s="304" t="s">
        <v>53</v>
      </c>
      <c r="B8" s="305"/>
      <c r="C8" s="305"/>
      <c r="D8" s="305"/>
      <c r="E8" s="305"/>
      <c r="F8" s="306"/>
    </row>
    <row r="9" spans="1:6" x14ac:dyDescent="0.25">
      <c r="A9" s="304" t="s">
        <v>75</v>
      </c>
      <c r="B9" s="305"/>
      <c r="C9" s="305"/>
      <c r="D9" s="305"/>
      <c r="E9" s="305"/>
      <c r="F9" s="306"/>
    </row>
    <row r="10" spans="1:6" x14ac:dyDescent="0.25">
      <c r="A10" s="7" t="s">
        <v>76</v>
      </c>
      <c r="B10" s="4" t="s">
        <v>88</v>
      </c>
      <c r="C10" s="4" t="s">
        <v>88</v>
      </c>
      <c r="D10" s="4" t="s">
        <v>88</v>
      </c>
      <c r="E10" s="4" t="s">
        <v>88</v>
      </c>
      <c r="F10" s="4" t="s">
        <v>88</v>
      </c>
    </row>
    <row r="11" spans="1:6" x14ac:dyDescent="0.25">
      <c r="A11" s="7" t="s">
        <v>77</v>
      </c>
      <c r="B11" s="4" t="s">
        <v>88</v>
      </c>
      <c r="C11" s="4" t="s">
        <v>88</v>
      </c>
      <c r="D11" s="4" t="s">
        <v>88</v>
      </c>
      <c r="E11" s="4" t="s">
        <v>88</v>
      </c>
      <c r="F11" s="4" t="s">
        <v>88</v>
      </c>
    </row>
    <row r="12" spans="1:6" x14ac:dyDescent="0.25">
      <c r="A12" s="304" t="s">
        <v>78</v>
      </c>
      <c r="B12" s="305"/>
      <c r="C12" s="305"/>
      <c r="D12" s="305"/>
      <c r="E12" s="305"/>
      <c r="F12" s="306"/>
    </row>
    <row r="13" spans="1:6" x14ac:dyDescent="0.25">
      <c r="A13" s="7" t="s">
        <v>79</v>
      </c>
      <c r="B13" s="4" t="s">
        <v>88</v>
      </c>
      <c r="C13" s="4" t="s">
        <v>88</v>
      </c>
      <c r="D13" s="4" t="s">
        <v>88</v>
      </c>
      <c r="E13" s="4" t="s">
        <v>88</v>
      </c>
      <c r="F13" s="4" t="s">
        <v>88</v>
      </c>
    </row>
    <row r="14" spans="1:6" x14ac:dyDescent="0.25">
      <c r="A14" s="7" t="s">
        <v>80</v>
      </c>
      <c r="B14" s="4" t="s">
        <v>88</v>
      </c>
      <c r="C14" s="4" t="s">
        <v>88</v>
      </c>
      <c r="D14" s="4" t="s">
        <v>88</v>
      </c>
      <c r="E14" s="4" t="s">
        <v>88</v>
      </c>
      <c r="F14" s="4" t="s">
        <v>88</v>
      </c>
    </row>
  </sheetData>
  <mergeCells count="5">
    <mergeCell ref="A4:F4"/>
    <mergeCell ref="A8:F8"/>
    <mergeCell ref="A9:F9"/>
    <mergeCell ref="A12:F12"/>
    <mergeCell ref="E1:F1"/>
  </mergeCells>
  <pageMargins left="0.39370078740157483" right="0.39370078740157483" top="1.1811023622047245" bottom="0.78740157480314965" header="0.31496062992125984" footer="0.31496062992125984"/>
  <pageSetup paperSize="9" firstPageNumber="17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20" zoomScaleSheetLayoutView="120" workbookViewId="0">
      <selection activeCell="D13" sqref="D13"/>
    </sheetView>
  </sheetViews>
  <sheetFormatPr defaultRowHeight="15" x14ac:dyDescent="0.25"/>
  <cols>
    <col min="1" max="1" width="9.140625" style="2"/>
    <col min="2" max="6" width="16.140625" style="2" customWidth="1"/>
    <col min="7" max="16384" width="9.140625" style="2"/>
  </cols>
  <sheetData>
    <row r="1" spans="1:6" ht="23.25" customHeight="1" x14ac:dyDescent="0.25">
      <c r="E1" s="303"/>
      <c r="F1" s="280"/>
    </row>
    <row r="3" spans="1:6" x14ac:dyDescent="0.25">
      <c r="F3" s="8" t="s">
        <v>85</v>
      </c>
    </row>
    <row r="4" spans="1:6" ht="75.75" customHeight="1" x14ac:dyDescent="0.25">
      <c r="A4" s="311" t="s">
        <v>86</v>
      </c>
      <c r="B4" s="311"/>
      <c r="C4" s="311"/>
      <c r="D4" s="311"/>
      <c r="E4" s="311"/>
      <c r="F4" s="311"/>
    </row>
    <row r="6" spans="1:6" ht="93" customHeight="1" x14ac:dyDescent="0.25">
      <c r="A6" s="4" t="s">
        <v>10</v>
      </c>
      <c r="B6" s="3" t="s">
        <v>81</v>
      </c>
      <c r="C6" s="34" t="s">
        <v>82</v>
      </c>
      <c r="D6" s="3" t="s">
        <v>83</v>
      </c>
      <c r="E6" s="3" t="s">
        <v>29</v>
      </c>
      <c r="F6" s="3" t="s">
        <v>84</v>
      </c>
    </row>
    <row r="7" spans="1:6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x14ac:dyDescent="0.25">
      <c r="A8" s="30">
        <v>1</v>
      </c>
      <c r="B8" s="30" t="s">
        <v>88</v>
      </c>
      <c r="C8" s="30" t="s">
        <v>88</v>
      </c>
      <c r="D8" s="30" t="s">
        <v>88</v>
      </c>
      <c r="E8" s="30" t="s">
        <v>88</v>
      </c>
      <c r="F8" s="30" t="s">
        <v>88</v>
      </c>
    </row>
  </sheetData>
  <mergeCells count="2">
    <mergeCell ref="A4:F4"/>
    <mergeCell ref="E1:F1"/>
  </mergeCells>
  <pageMargins left="0.39370078740157483" right="0.39370078740157483" top="1.1811023622047245" bottom="0.78740157480314965" header="0.31496062992125984" footer="0.31496062992125984"/>
  <pageSetup paperSize="9" firstPageNumber="18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Таблица 1 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Таблица 9</vt:lpstr>
      <vt:lpstr>'Таблица 1 '!Область_печати</vt:lpstr>
      <vt:lpstr>'Таблица 3'!Область_печати</vt:lpstr>
      <vt:lpstr>'Таблица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2022-10-28T09:25:12Z</dcterms:modified>
</cp:coreProperties>
</file>