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90" yWindow="105" windowWidth="13980" windowHeight="11025" tabRatio="783" firstSheet="2" activeTab="2"/>
  </bookViews>
  <sheets>
    <sheet name="1. Цел. показатели" sheetId="1" state="hidden" r:id="rId1"/>
    <sheet name="1. Целевые показатели" sheetId="14" state="hidden" r:id="rId2"/>
    <sheet name="Таблица 2" sheetId="20" r:id="rId3"/>
    <sheet name="4. Портфели" sheetId="3" state="hidden" r:id="rId4"/>
    <sheet name="4. Хар-ка осн. мер." sheetId="4" state="hidden" r:id="rId5"/>
    <sheet name="5. Свод показ.мун.зад." sheetId="5" state="hidden" r:id="rId6"/>
    <sheet name="6. Перечень рисков" sheetId="6" state="hidden" r:id="rId7"/>
    <sheet name="7.Перечень объектов кап строит." sheetId="7" state="hidden" r:id="rId8"/>
    <sheet name="3. Перечень объектов" sheetId="8" state="hidden" r:id="rId9"/>
    <sheet name="8" sheetId="12" state="hidden" r:id="rId10"/>
    <sheet name="9" sheetId="13" state="hidden" r:id="rId11"/>
    <sheet name="3. Перечень объект" sheetId="15" state="hidden" r:id="rId12"/>
    <sheet name="4.Портфели" sheetId="16" state="hidden" r:id="rId13"/>
    <sheet name="5. Свод показателей МЗ" sheetId="17" state="hidden" r:id="rId14"/>
    <sheet name="6. Перечень объектов кап.строит" sheetId="18" state="hidden" r:id="rId15"/>
    <sheet name="7. План мероприятий" sheetId="19" state="hidden" r:id="rId16"/>
  </sheets>
  <definedNames>
    <definedName name="_xlnm.Print_Titles" localSheetId="4">'4. Хар-ка осн. мер.'!$4:$6</definedName>
    <definedName name="_xlnm.Print_Titles" localSheetId="2">'Таблица 2'!$6:$9</definedName>
  </definedNames>
  <calcPr calcId="144525"/>
</workbook>
</file>

<file path=xl/calcChain.xml><?xml version="1.0" encoding="utf-8"?>
<calcChain xmlns="http://schemas.openxmlformats.org/spreadsheetml/2006/main">
  <c r="Q39" i="20" l="1"/>
  <c r="P39" i="20"/>
  <c r="O39" i="20"/>
  <c r="N39" i="20"/>
  <c r="M39" i="20"/>
  <c r="L39" i="20"/>
  <c r="K39" i="20"/>
  <c r="J39" i="20"/>
  <c r="I39" i="20"/>
  <c r="H39" i="20"/>
  <c r="G39" i="20"/>
  <c r="F39" i="20"/>
  <c r="Q38" i="20"/>
  <c r="P38" i="20"/>
  <c r="O38" i="20"/>
  <c r="N38" i="20"/>
  <c r="Q37" i="20"/>
  <c r="P37" i="20"/>
  <c r="O37" i="20"/>
  <c r="N37" i="20"/>
  <c r="M37" i="20"/>
  <c r="L37" i="20"/>
  <c r="K37" i="20"/>
  <c r="J37" i="20"/>
  <c r="I37" i="20"/>
  <c r="H37" i="20"/>
  <c r="G37" i="20"/>
  <c r="F37" i="20"/>
  <c r="I15" i="20"/>
  <c r="E37" i="20" l="1"/>
  <c r="E45" i="20" l="1"/>
  <c r="Q44" i="20"/>
  <c r="P44" i="20"/>
  <c r="P41" i="20" s="1"/>
  <c r="O44" i="20"/>
  <c r="O41" i="20" s="1"/>
  <c r="N44" i="20"/>
  <c r="N41" i="20" s="1"/>
  <c r="M44" i="20"/>
  <c r="M41" i="20" s="1"/>
  <c r="L44" i="20"/>
  <c r="L41" i="20" s="1"/>
  <c r="E43" i="20"/>
  <c r="E42" i="20"/>
  <c r="Q41" i="20"/>
  <c r="Q34" i="20"/>
  <c r="P34" i="20"/>
  <c r="O34" i="20"/>
  <c r="N34" i="20"/>
  <c r="M34" i="20"/>
  <c r="L34" i="20"/>
  <c r="K34" i="20"/>
  <c r="J34" i="20"/>
  <c r="I34" i="20"/>
  <c r="H34" i="20"/>
  <c r="G34" i="20"/>
  <c r="F34" i="20"/>
  <c r="Q32" i="20"/>
  <c r="P32" i="20"/>
  <c r="O32" i="20"/>
  <c r="N32" i="20"/>
  <c r="M32" i="20"/>
  <c r="L32" i="20"/>
  <c r="K32" i="20"/>
  <c r="J32" i="20"/>
  <c r="I32" i="20"/>
  <c r="H32" i="20"/>
  <c r="G32" i="20"/>
  <c r="F32" i="20"/>
  <c r="Q31" i="20"/>
  <c r="P31" i="20"/>
  <c r="O31" i="20"/>
  <c r="N31" i="20"/>
  <c r="M31" i="20"/>
  <c r="L31" i="20"/>
  <c r="K31" i="20"/>
  <c r="J31" i="20"/>
  <c r="I31" i="20"/>
  <c r="H31" i="20"/>
  <c r="G31" i="20"/>
  <c r="F31" i="20"/>
  <c r="E29" i="20"/>
  <c r="E28" i="20"/>
  <c r="E27" i="20"/>
  <c r="E26" i="20"/>
  <c r="E39" i="20" s="1"/>
  <c r="Q25" i="20"/>
  <c r="Q40" i="20" s="1"/>
  <c r="Q36" i="20" s="1"/>
  <c r="P25" i="20"/>
  <c r="P40" i="20" s="1"/>
  <c r="P36" i="20" s="1"/>
  <c r="O25" i="20"/>
  <c r="O40" i="20" s="1"/>
  <c r="O36" i="20" s="1"/>
  <c r="N25" i="20"/>
  <c r="N40" i="20" s="1"/>
  <c r="N36" i="20" s="1"/>
  <c r="M25" i="20"/>
  <c r="M40" i="20" s="1"/>
  <c r="L25" i="20"/>
  <c r="L40" i="20" s="1"/>
  <c r="K25" i="20"/>
  <c r="K40" i="20" s="1"/>
  <c r="J25" i="20"/>
  <c r="J40" i="20" s="1"/>
  <c r="I25" i="20"/>
  <c r="I40" i="20" s="1"/>
  <c r="H25" i="20"/>
  <c r="H40" i="20" s="1"/>
  <c r="G25" i="20"/>
  <c r="G40" i="20" s="1"/>
  <c r="F25" i="20"/>
  <c r="F40" i="20" s="1"/>
  <c r="E24" i="20"/>
  <c r="E22" i="20"/>
  <c r="E21" i="20"/>
  <c r="Q20" i="20"/>
  <c r="Q33" i="20" s="1"/>
  <c r="P20" i="20"/>
  <c r="P33" i="20" s="1"/>
  <c r="O20" i="20"/>
  <c r="O33" i="20" s="1"/>
  <c r="O30" i="20" s="1"/>
  <c r="N20" i="20"/>
  <c r="N33" i="20" s="1"/>
  <c r="E19" i="20"/>
  <c r="F18" i="20"/>
  <c r="E18" i="20" s="1"/>
  <c r="E17" i="20"/>
  <c r="E16" i="20"/>
  <c r="Q15" i="20"/>
  <c r="P15" i="20"/>
  <c r="O15" i="20"/>
  <c r="N15" i="20"/>
  <c r="M15" i="20"/>
  <c r="L15" i="20"/>
  <c r="K15" i="20"/>
  <c r="J15" i="20"/>
  <c r="H15" i="20"/>
  <c r="G15" i="20"/>
  <c r="F15" i="20"/>
  <c r="E14" i="20"/>
  <c r="H13" i="20"/>
  <c r="H10" i="20" s="1"/>
  <c r="G13" i="20"/>
  <c r="E13" i="20" s="1"/>
  <c r="E12" i="20"/>
  <c r="E11" i="20"/>
  <c r="Q10" i="20"/>
  <c r="P10" i="20"/>
  <c r="O10" i="20"/>
  <c r="N10" i="20"/>
  <c r="M10" i="20"/>
  <c r="M23" i="20" s="1"/>
  <c r="L10" i="20"/>
  <c r="L23" i="20" s="1"/>
  <c r="K10" i="20"/>
  <c r="K23" i="20" s="1"/>
  <c r="J10" i="20"/>
  <c r="I10" i="20"/>
  <c r="F10" i="20"/>
  <c r="K20" i="20" l="1"/>
  <c r="K33" i="20" s="1"/>
  <c r="K30" i="20" s="1"/>
  <c r="K38" i="20"/>
  <c r="K36" i="20" s="1"/>
  <c r="L20" i="20"/>
  <c r="L33" i="20" s="1"/>
  <c r="L30" i="20" s="1"/>
  <c r="L38" i="20"/>
  <c r="L36" i="20" s="1"/>
  <c r="E31" i="20"/>
  <c r="I23" i="20"/>
  <c r="M20" i="20"/>
  <c r="M33" i="20" s="1"/>
  <c r="M38" i="20"/>
  <c r="M36" i="20" s="1"/>
  <c r="E40" i="20"/>
  <c r="E15" i="20"/>
  <c r="N30" i="20"/>
  <c r="H23" i="20"/>
  <c r="J23" i="20"/>
  <c r="E25" i="20"/>
  <c r="P30" i="20"/>
  <c r="E32" i="20"/>
  <c r="E34" i="20"/>
  <c r="F23" i="20"/>
  <c r="M30" i="20"/>
  <c r="Q30" i="20"/>
  <c r="G10" i="20"/>
  <c r="I38" i="20" l="1"/>
  <c r="I36" i="20" s="1"/>
  <c r="I20" i="20"/>
  <c r="I33" i="20" s="1"/>
  <c r="I30" i="20" s="1"/>
  <c r="J20" i="20"/>
  <c r="J33" i="20" s="1"/>
  <c r="J30" i="20" s="1"/>
  <c r="J38" i="20"/>
  <c r="J36" i="20" s="1"/>
  <c r="H20" i="20"/>
  <c r="H33" i="20" s="1"/>
  <c r="H30" i="20" s="1"/>
  <c r="H38" i="20"/>
  <c r="H36" i="20" s="1"/>
  <c r="F20" i="20"/>
  <c r="F33" i="20" s="1"/>
  <c r="F30" i="20" s="1"/>
  <c r="F38" i="20"/>
  <c r="G23" i="20"/>
  <c r="G38" i="20" s="1"/>
  <c r="G36" i="20" s="1"/>
  <c r="E10" i="20"/>
  <c r="E38" i="20" l="1"/>
  <c r="F36" i="20"/>
  <c r="E36" i="20" s="1"/>
  <c r="G20" i="20"/>
  <c r="G33" i="20" s="1"/>
  <c r="G30" i="20" s="1"/>
  <c r="E30" i="20" s="1"/>
  <c r="E23" i="20"/>
  <c r="E20" i="20" s="1"/>
  <c r="E33" i="20" s="1"/>
  <c r="P8" i="17" l="1"/>
  <c r="O8" i="17"/>
  <c r="N8" i="17"/>
  <c r="M8" i="17"/>
  <c r="L8" i="17"/>
  <c r="K8" i="17"/>
  <c r="J8" i="17"/>
  <c r="I8" i="17"/>
  <c r="H8" i="17"/>
  <c r="G8" i="17"/>
  <c r="F8" i="17"/>
  <c r="E8" i="17"/>
  <c r="D8" i="17"/>
  <c r="H28" i="16" l="1"/>
  <c r="H27" i="16"/>
  <c r="H26" i="16"/>
  <c r="H25" i="16"/>
  <c r="T24" i="16"/>
  <c r="S24" i="16"/>
  <c r="R24" i="16"/>
  <c r="Q24" i="16"/>
  <c r="P24" i="16"/>
  <c r="O24" i="16"/>
  <c r="N24" i="16"/>
  <c r="M24" i="16"/>
  <c r="L24" i="16"/>
  <c r="K24" i="16"/>
  <c r="J24" i="16"/>
  <c r="I24" i="16"/>
  <c r="H22" i="16"/>
  <c r="H21" i="16"/>
  <c r="H18" i="16" s="1"/>
  <c r="H20" i="16"/>
  <c r="H19" i="16"/>
  <c r="T18" i="16"/>
  <c r="S18" i="16"/>
  <c r="R18" i="16"/>
  <c r="Q18" i="16"/>
  <c r="P18" i="16"/>
  <c r="O18" i="16"/>
  <c r="N18" i="16"/>
  <c r="M18" i="16"/>
  <c r="L18" i="16"/>
  <c r="K18" i="16"/>
  <c r="J18" i="16"/>
  <c r="I18" i="16"/>
  <c r="H17" i="16"/>
  <c r="H16" i="16"/>
  <c r="H15" i="16"/>
  <c r="H14" i="16"/>
  <c r="T13" i="16"/>
  <c r="S13" i="16"/>
  <c r="R13" i="16"/>
  <c r="Q13" i="16"/>
  <c r="P13" i="16"/>
  <c r="O13" i="16"/>
  <c r="N13" i="16"/>
  <c r="M13" i="16"/>
  <c r="L13" i="16"/>
  <c r="K13" i="16"/>
  <c r="J13" i="16"/>
  <c r="I13" i="16"/>
  <c r="H12" i="16"/>
  <c r="H11" i="16"/>
  <c r="H10" i="16"/>
  <c r="H9" i="16"/>
  <c r="T8" i="16"/>
  <c r="S8" i="16"/>
  <c r="R8" i="16"/>
  <c r="Q8" i="16"/>
  <c r="P8" i="16"/>
  <c r="O8" i="16"/>
  <c r="N8" i="16"/>
  <c r="M8" i="16"/>
  <c r="L8" i="16"/>
  <c r="K8" i="16"/>
  <c r="J8" i="16"/>
  <c r="I8" i="16"/>
  <c r="H8" i="16"/>
  <c r="H13" i="16" l="1"/>
  <c r="H24" i="16"/>
  <c r="H38" i="3"/>
  <c r="H37" i="3"/>
  <c r="H36" i="3"/>
  <c r="H35" i="3"/>
  <c r="P34" i="3"/>
  <c r="O34" i="3"/>
  <c r="N34" i="3"/>
  <c r="M34" i="3"/>
  <c r="L34" i="3"/>
  <c r="K34" i="3"/>
  <c r="J34" i="3"/>
  <c r="I34" i="3"/>
  <c r="H34" i="3"/>
  <c r="H33" i="3"/>
  <c r="H32" i="3"/>
  <c r="H31" i="3"/>
  <c r="H30" i="3"/>
  <c r="F16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F10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</calcChain>
</file>

<file path=xl/comments1.xml><?xml version="1.0" encoding="utf-8"?>
<comments xmlns="http://schemas.openxmlformats.org/spreadsheetml/2006/main">
  <authors>
    <author>Автор</author>
  </authors>
  <commentList>
    <comment ref="G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осутствует нумерация страниц</t>
        </r>
      </text>
    </comment>
  </commentList>
</comments>
</file>

<file path=xl/sharedStrings.xml><?xml version="1.0" encoding="utf-8"?>
<sst xmlns="http://schemas.openxmlformats.org/spreadsheetml/2006/main" count="450" uniqueCount="196">
  <si>
    <t>Источники финансирования</t>
  </si>
  <si>
    <t>Всего</t>
  </si>
  <si>
    <t>2019 г.</t>
  </si>
  <si>
    <t>2020 г.</t>
  </si>
  <si>
    <t>2021 г.</t>
  </si>
  <si>
    <t>2023 г.</t>
  </si>
  <si>
    <t>2024 г.</t>
  </si>
  <si>
    <t>2025 г.</t>
  </si>
  <si>
    <t>2026 г.</t>
  </si>
  <si>
    <t>2027 г.</t>
  </si>
  <si>
    <t>2028 г.</t>
  </si>
  <si>
    <t>2029 г.</t>
  </si>
  <si>
    <t>2030 г.</t>
  </si>
  <si>
    <t>всего</t>
  </si>
  <si>
    <t>федеральный бюджет</t>
  </si>
  <si>
    <t>бюджет автономного округа</t>
  </si>
  <si>
    <t>местный бюджет</t>
  </si>
  <si>
    <t>иные источники финансирования</t>
  </si>
  <si>
    <t>№ п/п</t>
  </si>
  <si>
    <t>Наименование портфеля проектов, проекта</t>
  </si>
  <si>
    <t>Наименование проекта или мероприятия</t>
  </si>
  <si>
    <t>Номер основного мероприятия</t>
  </si>
  <si>
    <t>Цели</t>
  </si>
  <si>
    <t>Срок реализации</t>
  </si>
  <si>
    <t>Параметры финансового обеспечения, тыс. рублей</t>
  </si>
  <si>
    <t>Проект 1 (номер показателя из таблицы 1)</t>
  </si>
  <si>
    <t>Портель проектов</t>
  </si>
  <si>
    <t>Мероприятие 1 (номер показателя из таблици 1)</t>
  </si>
  <si>
    <t>Итого по портфелю проектов</t>
  </si>
  <si>
    <t>Проекты муниципального образования (указываются проекты, не включенные в состав портфелей проектов муниципального образования</t>
  </si>
  <si>
    <t>Проект 1</t>
  </si>
  <si>
    <t>Содержание (направления расходов)</t>
  </si>
  <si>
    <t>Основные мероприятия</t>
  </si>
  <si>
    <t>Наименование целевого показателя</t>
  </si>
  <si>
    <t>Наименование</t>
  </si>
  <si>
    <t>Таблица 4</t>
  </si>
  <si>
    <t>Наименование муниципальных услуг (работ)</t>
  </si>
  <si>
    <t>Наименование показателя объема (единицы измерения) муниципальных услуг (работ)</t>
  </si>
  <si>
    <t>Значение показателя на момент окончания реализации муниципальной программы</t>
  </si>
  <si>
    <t xml:space="preserve">Описание риска </t>
  </si>
  <si>
    <t>Меры по преодолению рисков</t>
  </si>
  <si>
    <t>Таблица 6</t>
  </si>
  <si>
    <t>Наименование муниципального образования</t>
  </si>
  <si>
    <t>Наименование объекта</t>
  </si>
  <si>
    <t>Мощность</t>
  </si>
  <si>
    <t>Срок строительства, проектирования</t>
  </si>
  <si>
    <t>Источник финансирования</t>
  </si>
  <si>
    <t>Таблица 7</t>
  </si>
  <si>
    <t>Наименование инвестиционного проекта</t>
  </si>
  <si>
    <t>Объем финансирования инвестиционного проекта</t>
  </si>
  <si>
    <t>Таблица 8</t>
  </si>
  <si>
    <t>Эффект от реализации инвестиционного проекта(налоговые поступления, количество создаваемых мест в детских дошкольных учреждениях и т.п.)</t>
  </si>
  <si>
    <t xml:space="preserve">Номер приложения к муниципальной программе, реквизиты нормативно правового акта, наименование портфеля проектов (проекта) </t>
  </si>
  <si>
    <t>Целевые показатели</t>
  </si>
  <si>
    <t>№п\п</t>
  </si>
  <si>
    <t xml:space="preserve">Наименование целевых показателей </t>
  </si>
  <si>
    <t>Базовые целевые показатели на начало реализации программы</t>
  </si>
  <si>
    <t>Значение целевых показателей по годам</t>
  </si>
  <si>
    <t>Значение целевых показателей  на момент окончания действия программы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</si>
  <si>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</si>
  <si>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</si>
  <si>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</si>
  <si>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</si>
  <si>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</si>
  <si>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</si>
  <si>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</si>
  <si>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</si>
  <si>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2023 год</t>
  </si>
  <si>
    <t>2024 год</t>
  </si>
  <si>
    <t>2025 год</t>
  </si>
  <si>
    <t>Таблица 1</t>
  </si>
  <si>
    <t>Характеристика основных мероприятий муниципальной программы "Организация отдыха детей города Покачи в каникулярное время на 2019-2025 годы и на период до 2030 года», их связь с целевыми показателями</t>
  </si>
  <si>
    <t>Организация работы малозатратных форм отдыха детей в каникулярное время</t>
  </si>
  <si>
    <t>Количество детопосещений, охваченных малозатратными формами отдыха в каникулярное время, детопосещения (5 ц.п.)</t>
  </si>
  <si>
    <t>1.</t>
  </si>
  <si>
    <t>2.</t>
  </si>
  <si>
    <t>Организация работы городских лагерей различных типов в каникулярное время</t>
  </si>
  <si>
    <t>Доля детей от  6 до 17 лет, охваченных отдыхом в лагерях с дневным пребыванием,% ;Доля детей «группы риска»  состоящих на профилактическом учете территориальной комиссии по делам несовершеннолетних, охваченных различными формами отдыха и оздоровления,% (1 и 2 ц.п.)</t>
  </si>
  <si>
    <t>3.</t>
  </si>
  <si>
    <t>Организация отдыха, оздоровления  детей города Покачи за пределами</t>
  </si>
  <si>
    <t>Доля детей в возрасте от 6 до 17 лет,   охваченными различными формами отдыха и оздоровления, %.; Количество  детей в возрасте от 6 до 17 лет,   охваченных организованным  отдыхом в климатически благоприятных регионах России, чел. (3 и 4 ц.п.)</t>
  </si>
  <si>
    <t xml:space="preserve"> -</t>
  </si>
  <si>
    <t>до 2030 г.</t>
  </si>
  <si>
    <t xml:space="preserve">Портфели проектов, основанные на национальных и федеральных проектах Российской Федерации, Портфели проектов Ханты-Мансийского автономного округа – Югры (указывается перечень портфелей проектов, не основанных на национальных и федеральных проектах Российской Федерации), Проекты Ханты-Мансийского автономного округа – Югры (указываются проекты, не включенные в состав портфелей проектов Ханты-Мансийского автономного округа – Югры).
</t>
  </si>
  <si>
    <t>Отсутствует</t>
  </si>
  <si>
    <t>Итого по портфелю проетов</t>
  </si>
  <si>
    <t>Проекты муниципального образования города Покачи</t>
  </si>
  <si>
    <t xml:space="preserve"> - </t>
  </si>
  <si>
    <t>Сокращение бюджетного финансирования, выделенного на выполнение муниципальной  программы, что повлечет, исходя из новых бюджетных параметров, пересмотр задач муниципальной программы с точки зрения их сокращения или снижения ожидаемых результатов от их решения</t>
  </si>
  <si>
    <t>Ежегодная корректировка результатов исполнения муниципальной программы за счет своевременного перераспределения экономии на более приоритетные направления расходов</t>
  </si>
  <si>
    <t>Заработная плата, начисления на оплату труда, компенсационные выплаты, канцелярские товары, дипломы, грамоты, игры, культурные мероприятия, приобретение видео и аудио техники</t>
  </si>
  <si>
    <t>Заработная плата, начисления на оплату труда, компенсационные выплаты; оплата стоимости питания детям в лагерях с дневным пребыванием детей; расходы на организацию работы лагерей  различных типов в каникулярное время; санитарно-эпидемиологическое заключение; оплата за проведение обследования на носительство вирусных кишечных инфекций работников пищеблока; оплата за проведение санитарно-бактериологических, химических исследований в лагере с дневным пребыванием; приобретение хоз. нужд, защитных средств; приобретение  спорт, инвентаря, раскладушек, оборудования</t>
  </si>
  <si>
    <t>Транспортные услуги; страхование детей; приобретение путевок за счет средств бюджета округа; оплата стоимости услуг лиц, сопровождающих детей до места нахождения организаций, обеспечивающих отдых и оздоровление детей, и обратно</t>
  </si>
  <si>
    <t>В том числе:</t>
  </si>
  <si>
    <t>Прочие расходы</t>
  </si>
  <si>
    <t>Цель: Реализация прав детей города Покачи на развитие полноценного отдыха в каникулярный период</t>
  </si>
  <si>
    <t>Задача: Развитие малозатратных форм отдыха детей города</t>
  </si>
  <si>
    <t>Задача: Организация отдыха детей города в весенний, осенний и летний каникулярные периоды; развитие и качественное улучшение инфраструктуры  отдыха детей города</t>
  </si>
  <si>
    <t>Задача: Развитие и качественное улучшение инфраструктуры  отдыха детей города</t>
  </si>
  <si>
    <t>В соответствии спунктом 13 части 1 статьи 16 Федерального закона от 06.10.2003 №131-ФЗ «Об общих принципах организации местного самоуправления в Российской Федерации», постановлением администрации города Покачи от 13.04.2018 №357 "Об утверждении Положения об организации отдыхв детей в городе Покачи в каникулярное время"</t>
  </si>
  <si>
    <t>В соответствии спунктом 13 части 1 статьи 16 Федерального закона от 06.10.2003 №131-ФЗ «Об общих принципах организации местного самоуправления в Российской Федерации», постановлением администрации города Покачи от 13.04.2018 №357 "Об утверждении Положения об организации отдыхв детей в городе Покачи в каникулярное время", постановлением администрации города Покачи от 15.05.2018 №450 "Об утверждении стандарта качества муниципальной услуги «Организация отдыха детей и молодежи», предоставляемой муниципальными образовательными организациями, подведомственными управлению образования администрации города Покачи, негосударственными (немуниципальными) организациями, в том числе социально ориентированными некоммерческими организациями»</t>
  </si>
  <si>
    <t>Закон Ханты-Мансийского автономного округа - Югры от 08.07.2005 №62-оз «О наделении органов местного самоуправления муниципальных образований отдельными государственными полномочиями Ханты-Мансийского автономного округа – Югры»; постановление администрации города Покачи от 25.03.2010 №207  «Об осуществлении отдельного государственного полномочия по организации и обеспечению отдыха и оздоровления детей», постановление администрации города Покачи от 29.02.2016 №179 "Об утверждении административного регламента предоставления муниципальной услуги «Организация отдыха детей в каникулярное время в части предоставления детям, проживающим в городе Покачи, путёвок в организации, обеспечивающие отдых и оздоровление детей»</t>
  </si>
  <si>
    <t>Общее количество детей   в возрасте от 6 до 17 лет обучающихся в общеобразовательных организациях города Покачи, (чел.), (Д6-17 всего)</t>
  </si>
  <si>
    <t>1.1.</t>
  </si>
  <si>
    <t>1.2.</t>
  </si>
  <si>
    <t>3.1.</t>
  </si>
  <si>
    <t>3.2.</t>
  </si>
  <si>
    <t xml:space="preserve">Количество  детей в возрасте от 6 до 17 лет,   охваченными различными формами отдыха и оздоровления, (чел.), (Д6-17 орф)   </t>
  </si>
  <si>
    <t>Таблица 5</t>
  </si>
  <si>
    <t>Таблица 3</t>
  </si>
  <si>
    <t>План мероприятий, направленный на достижение значений (уровней) показателей оценки эффективности деятельности исполнительных органов государственной власти автономного округа на 2019-2024 года</t>
  </si>
  <si>
    <t xml:space="preserve">Номер, наименование мероприятия (таблица 2) </t>
  </si>
  <si>
    <t>Меры, направленные на достижение значений (уровней) показателей</t>
  </si>
  <si>
    <t>Наименование портфеля проектов, основанного на национальных и федеральных проектах Российской Федерации</t>
  </si>
  <si>
    <t xml:space="preserve">Ответственный исполнитель/соисполнитель </t>
  </si>
  <si>
    <t xml:space="preserve">Контрольное событие (промежуточный результат) </t>
  </si>
  <si>
    <t xml:space="preserve">Предложение </t>
  </si>
  <si>
    <t xml:space="preserve">Наименование целевого показателя (таблица 1) </t>
  </si>
  <si>
    <t xml:space="preserve">Описание механизма реализации предложения </t>
  </si>
  <si>
    <t xml:space="preserve">Ответственный исполнитель </t>
  </si>
  <si>
    <t>Таблица 9</t>
  </si>
  <si>
    <t>Количество  детей в возрасте от 6 до 17 лет,   охваченных организованным  отдыхом в климатически благоприятных регионах России, чел. &lt;1&gt;</t>
  </si>
  <si>
    <t>Количество детей от  6 до 17 лет (включительно), отдохнувших в лагерях с дневным пребыванием, (чел.), (Д6-17 лдп)</t>
  </si>
  <si>
    <t>Количество детей в возрасте от 6 до 17 лет обучающихся в общеобразовательных организациях города Покачи по состоянию на 01.01. текущего года, (чел.), (Д6-17 всего)</t>
  </si>
  <si>
    <t>2.1.</t>
  </si>
  <si>
    <t>2.2.</t>
  </si>
  <si>
    <t>Количество клубных объединений, организованных учреждениями культуры и спорта, в каникулярное время на территории города Покачи, (ед.)</t>
  </si>
  <si>
    <t>Количество детей от  6 до 17 лет (включительно), состоящих на профилактическом учете в муниципальной комиссии по делам несовершеннолетних,отдохнувших в лагерях с дневным пребыванием, (чел.), (Д6-17 пу лдп)</t>
  </si>
  <si>
    <t>Количество детей от  6 до 17 лет (включительно), состоящих на профилактическом учете в муниципальной комиссии по делам несовершеннолетних, (чел.), (Д6-17 пу)</t>
  </si>
  <si>
    <t xml:space="preserve">Доля детей от  6 до 17 лет (включительно), охваченных отдыхом в лагерях с дневным пребыванием,%                                                                                                                                          Д6-17 лдп / Д6-17 всего х100%
</t>
  </si>
  <si>
    <t xml:space="preserve">Доля детей «группы риска»  состоящих на профилактическом учете муниципальной комиссии по делам несовершеннолетних, охваченных различными формами отдыха и оздоровления,%                                                                                                                                              Д6-17 пу лдп /  Д6-17 пу  х100%
</t>
  </si>
  <si>
    <t xml:space="preserve">к муниципальной программе </t>
  </si>
  <si>
    <t xml:space="preserve">Доля детей в возрасте от 6 до 17 лет,   охваченными различными формами отдыха и оздоровления, %.                                                                                                                                       Д6-17 орф / Д6-17 всего  X100%
</t>
  </si>
  <si>
    <t xml:space="preserve">Перечень объектов социально-культурного и коммунально-бытового назначения, инвестиционные проекты (далее-инвестиционные проекты) муниципальной программы </t>
  </si>
  <si>
    <t>Мероприятия, реализуемые на принципах проектного управления, направленные в том числе на исполнение национальных и федеральных проектов (программ) Российской федерации  муниципальной программы</t>
  </si>
  <si>
    <t>Сводные показатели муниципальных заданий муниципальной программы</t>
  </si>
  <si>
    <t xml:space="preserve">Перечень возможных рисков при реализации муниципальной программы </t>
  </si>
  <si>
    <t xml:space="preserve">Перечень объектов капитального строительства муниципальной программы </t>
  </si>
  <si>
    <t xml:space="preserve">Предложения граждан по реализации национальных проектов Российской Федерации в автономном округе, учтенные в муниципальной программе </t>
  </si>
  <si>
    <t>&lt;1&gt; - распоряжение заместителя главы города, курирующего данное направление</t>
  </si>
  <si>
    <t>2026 год</t>
  </si>
  <si>
    <t>2027 год</t>
  </si>
  <si>
    <t>2028 год</t>
  </si>
  <si>
    <t>2029 год</t>
  </si>
  <si>
    <t>2030 год</t>
  </si>
  <si>
    <t>Количество детей от  6 до 17 лет (включительно), отдохнувших в лагерях с дневным пребыванием, (чел.), (Д6-17 лдп) &lt;1&gt;</t>
  </si>
  <si>
    <t>Количество детей в возрасте от 6 до 17 лет обучающихся в общеобразовательных организациях города Покачи по состоянию на 01.01. текущего года, (чел.), (Д6-17 всего) &lt;2&gt;</t>
  </si>
  <si>
    <t xml:space="preserve">Доля детей в возрасте от 6 до 17 лет,   охваченными различными формами отдыха и оздоровления, %.                                                                                                                                       Д6-17 орф / Д6-17 всего  X100% &lt;3&gt;
</t>
  </si>
  <si>
    <t>Общее количество детей   в возрасте от 6 до 17 лет обучающихся в общеобразовательных организациях города Покачи, (чел.), (Д6-17 всего) &lt;2&gt;</t>
  </si>
  <si>
    <t>Количество  детей в возрасте от 6 до 17 лет,   охваченных организованным  отдыхом в климатически благоприятных регионах России, чел. &lt;4&gt;</t>
  </si>
  <si>
    <t>&lt;1&gt; - распоряжение заместителя главы города, курирующего данное направление "Об организации лагерей с дневным пребыванием детей города Покачи"</t>
  </si>
  <si>
    <t>&lt;2&gt; - Комплектование детей в обшеобразовательных организациях города Покачи по состоянию на 01.01. текущего года.</t>
  </si>
  <si>
    <t>&lt;3&gt; - Постановление Правительства ХМАО-Югры от 05.10.2018 №338-п "О государственной программе Ханты-Мансийского автономного округа-Югры "Развитие образования"</t>
  </si>
  <si>
    <t>&lt;4&gt; -  распоряжение заместителя главы города, курирующего данное направление "О выезде детей"</t>
  </si>
  <si>
    <t>Количество негосударственных организаций (некоммерческие, коммерческие), в том числе социально ориентированные некоммерческие организации, (ед.)</t>
  </si>
  <si>
    <t>6.</t>
  </si>
  <si>
    <t xml:space="preserve">Мероприятия, реализуемые на принципах проектного управления, направленные в том числе на исполнение национальных и федеральных проектов (программ) Российской федерации  </t>
  </si>
  <si>
    <t>Параметры финансового обеспечения, (рублей)</t>
  </si>
  <si>
    <t>2022 г.</t>
  </si>
  <si>
    <t>1. Портфели проектов, основанные на национальных и федеральных проектах Российской Федерации, Портфели проектов Ханты-Мансийского автономного округа - Югры, (указывается перечень портфелей проектов, не основанных на национальных и федеральных проектах Российской Федерации), Проекты Ханты - Мансийского автономного округа -Югры (указываются проекты, не включенные в состав портфелей проектов Ханты - Мансийского автономного округа -Югры)</t>
  </si>
  <si>
    <t>Портфель проектов</t>
  </si>
  <si>
    <t>Итого по портфелю проектов №</t>
  </si>
  <si>
    <t>2. Проекты муниципального образования город Покачи</t>
  </si>
  <si>
    <t xml:space="preserve">План мероприятий, направленный на достижение значений (уровней) показателей оценки эффективности деятельности исполнительных органов государственной власти автономного округа на 2019-2024 года </t>
  </si>
  <si>
    <t>Номер, наименование мероприятия (таблица 2)</t>
  </si>
  <si>
    <t>Ответственный исполнитель/соисполнитель</t>
  </si>
  <si>
    <t>Контрольное событие (промежуточный результат)</t>
  </si>
  <si>
    <t>Организация отдыха детей и молодежи:</t>
  </si>
  <si>
    <t>Число человеко-дней пребывания (человеко-день)</t>
  </si>
  <si>
    <t xml:space="preserve"> 1. 1.</t>
  </si>
  <si>
    <t>В каникулярное время с дневным пребыванием детей (общеобразовательные организации)</t>
  </si>
  <si>
    <t>В каникулярное время с дневным пребыванием детей (учреждения культуры и спорта)</t>
  </si>
  <si>
    <t>1.3.</t>
  </si>
  <si>
    <t>В каникуляроное время с дневным пребыванием детей ("Профильная школа"  краткосрочного пребываниея)</t>
  </si>
  <si>
    <t>Организация отдыха детей и молодежи (Дошкольные организации)</t>
  </si>
  <si>
    <t>1.4.</t>
  </si>
  <si>
    <r>
      <t>Статья 4.</t>
    </r>
    <r>
      <rPr>
        <b/>
        <sz val="14"/>
        <color theme="1"/>
        <rFont val="Times New Roman"/>
        <family val="1"/>
        <charset val="204"/>
      </rPr>
      <t>Таблицы к муниципальной программе</t>
    </r>
  </si>
  <si>
    <t xml:space="preserve">Перечень объектов социально-культурного и коммунально-бытового назначения, масштабные инвестиционные проекты </t>
  </si>
  <si>
    <t>Сводные показатели муниципальных заданий муниципальных заданий</t>
  </si>
  <si>
    <t xml:space="preserve">Перечень объектов капитального строительства </t>
  </si>
  <si>
    <t>Целевые показатели муниципальной программы</t>
  </si>
  <si>
    <t>Реализация мер поддержки лиц, внесших выдающийся вклад в развитие города Покачи (2)</t>
  </si>
  <si>
    <t>Ответственный исполнитель</t>
  </si>
  <si>
    <t>Соисполнитель</t>
  </si>
  <si>
    <t>Таблица 2</t>
  </si>
  <si>
    <t xml:space="preserve">Распределение финансовых ресурсов муниципальной программы </t>
  </si>
  <si>
    <t>Номер структурного элемента (основного мероприятия)</t>
  </si>
  <si>
    <t>Структурные элементы (основные мероприятия) муниципальной программы (их связь с целевыми показателями муниципальной программы)</t>
  </si>
  <si>
    <t>Финансовые затраты на реализацию (руб.)</t>
  </si>
  <si>
    <t>Обеспечение деятельности МАУ "Редакция газеты "Покачевский вестник"связанной с выполнением муниципального задания(1)</t>
  </si>
  <si>
    <t>Отдел по социальным вопросам и связям с общественностью администрации города Покачи</t>
  </si>
  <si>
    <t>Всего по муниципальной программе:</t>
  </si>
  <si>
    <t>Инвестиции в объекты муниципальной собственности</t>
  </si>
  <si>
    <t>Приложение</t>
  </si>
  <si>
    <t>к постановлению администрации города Покачи</t>
  </si>
  <si>
    <t>от 25.10.2022 № 1107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</si>
</sst>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[$-419]#,##0.0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166" fontId="0" fillId="0" borderId="0"/>
    <xf numFmtId="166" fontId="4" fillId="0" borderId="0"/>
    <xf numFmtId="166" fontId="6" fillId="0" borderId="0"/>
    <xf numFmtId="164" fontId="6" fillId="0" borderId="0" applyFont="0" applyFill="0" applyBorder="0" applyAlignment="0" applyProtection="0"/>
    <xf numFmtId="166" fontId="16" fillId="0" borderId="0"/>
    <xf numFmtId="164" fontId="16" fillId="0" borderId="0" applyFont="0" applyFill="0" applyBorder="0" applyAlignment="0" applyProtection="0"/>
    <xf numFmtId="166" fontId="16" fillId="0" borderId="0"/>
    <xf numFmtId="166" fontId="16" fillId="0" borderId="0"/>
  </cellStyleXfs>
  <cellXfs count="275">
    <xf numFmtId="166" fontId="0" fillId="0" borderId="0" xfId="0"/>
    <xf numFmtId="166" fontId="0" fillId="0" borderId="0" xfId="0" applyAlignment="1">
      <alignment horizontal="center"/>
    </xf>
    <xf numFmtId="166" fontId="2" fillId="0" borderId="1" xfId="0" applyFont="1" applyBorder="1" applyAlignment="1">
      <alignment vertical="top" wrapText="1"/>
    </xf>
    <xf numFmtId="166" fontId="2" fillId="0" borderId="1" xfId="0" applyFont="1" applyBorder="1" applyAlignment="1">
      <alignment horizontal="center"/>
    </xf>
    <xf numFmtId="166" fontId="2" fillId="0" borderId="0" xfId="0" applyFont="1"/>
    <xf numFmtId="166" fontId="2" fillId="0" borderId="0" xfId="0" applyFont="1" applyAlignment="1">
      <alignment horizontal="right"/>
    </xf>
    <xf numFmtId="166" fontId="2" fillId="0" borderId="1" xfId="0" applyFont="1" applyBorder="1" applyAlignment="1">
      <alignment horizontal="center" vertical="top" wrapText="1"/>
    </xf>
    <xf numFmtId="49" fontId="3" fillId="0" borderId="0" xfId="0" applyNumberFormat="1" applyFont="1"/>
    <xf numFmtId="166" fontId="3" fillId="0" borderId="0" xfId="0" applyFont="1"/>
    <xf numFmtId="166" fontId="2" fillId="0" borderId="1" xfId="0" applyFont="1" applyBorder="1" applyAlignment="1">
      <alignment horizontal="center" vertical="top"/>
    </xf>
    <xf numFmtId="166" fontId="3" fillId="0" borderId="0" xfId="0" applyFont="1" applyAlignment="1">
      <alignment vertical="top"/>
    </xf>
    <xf numFmtId="166" fontId="2" fillId="0" borderId="1" xfId="0" applyFont="1" applyBorder="1" applyAlignment="1">
      <alignment horizontal="center" wrapText="1"/>
    </xf>
    <xf numFmtId="166" fontId="2" fillId="0" borderId="1" xfId="0" applyFont="1" applyBorder="1" applyAlignment="1">
      <alignment horizontal="center" vertical="center" wrapText="1"/>
    </xf>
    <xf numFmtId="166" fontId="2" fillId="0" borderId="1" xfId="0" applyFont="1" applyBorder="1" applyAlignment="1">
      <alignment horizontal="center" vertical="center"/>
    </xf>
    <xf numFmtId="166" fontId="1" fillId="0" borderId="0" xfId="0" applyFont="1"/>
    <xf numFmtId="166" fontId="2" fillId="0" borderId="0" xfId="0" applyFont="1" applyAlignment="1">
      <alignment horizontal="right"/>
    </xf>
    <xf numFmtId="49" fontId="2" fillId="0" borderId="1" xfId="0" applyNumberFormat="1" applyFont="1" applyBorder="1" applyAlignment="1">
      <alignment vertical="top"/>
    </xf>
    <xf numFmtId="166" fontId="3" fillId="0" borderId="0" xfId="0" applyFont="1" applyAlignment="1">
      <alignment horizontal="left" vertical="top"/>
    </xf>
    <xf numFmtId="166" fontId="5" fillId="0" borderId="1" xfId="0" applyFont="1" applyBorder="1" applyAlignment="1">
      <alignment horizontal="center" vertical="center" wrapText="1"/>
    </xf>
    <xf numFmtId="166" fontId="2" fillId="0" borderId="1" xfId="0" applyFont="1" applyBorder="1" applyAlignment="1">
      <alignment horizontal="left" vertical="top" wrapText="1"/>
    </xf>
    <xf numFmtId="166" fontId="0" fillId="0" borderId="0" xfId="0" applyAlignment="1">
      <alignment horizontal="center" vertical="center"/>
    </xf>
    <xf numFmtId="166" fontId="7" fillId="3" borderId="1" xfId="0" applyFont="1" applyFill="1" applyBorder="1" applyAlignment="1">
      <alignment horizontal="center" wrapText="1"/>
    </xf>
    <xf numFmtId="166" fontId="7" fillId="0" borderId="1" xfId="0" applyFont="1" applyBorder="1" applyAlignment="1">
      <alignment horizontal="center" wrapText="1"/>
    </xf>
    <xf numFmtId="166" fontId="7" fillId="0" borderId="22" xfId="0" applyFont="1" applyBorder="1" applyAlignment="1">
      <alignment wrapText="1"/>
    </xf>
    <xf numFmtId="3" fontId="7" fillId="0" borderId="22" xfId="0" applyNumberFormat="1" applyFont="1" applyBorder="1" applyAlignment="1">
      <alignment horizontal="center" vertical="center"/>
    </xf>
    <xf numFmtId="166" fontId="7" fillId="3" borderId="22" xfId="0" applyFont="1" applyFill="1" applyBorder="1" applyAlignment="1">
      <alignment horizontal="center" wrapText="1"/>
    </xf>
    <xf numFmtId="166" fontId="7" fillId="0" borderId="22" xfId="0" applyFont="1" applyBorder="1" applyAlignment="1">
      <alignment horizontal="center" wrapText="1"/>
    </xf>
    <xf numFmtId="166" fontId="7" fillId="0" borderId="22" xfId="0" applyFont="1" applyBorder="1" applyAlignment="1">
      <alignment vertical="top" wrapText="1"/>
    </xf>
    <xf numFmtId="9" fontId="7" fillId="0" borderId="22" xfId="0" applyNumberFormat="1" applyFont="1" applyBorder="1" applyAlignment="1">
      <alignment horizontal="center" vertical="center"/>
    </xf>
    <xf numFmtId="166" fontId="8" fillId="0" borderId="22" xfId="0" applyFont="1" applyBorder="1"/>
    <xf numFmtId="166" fontId="7" fillId="0" borderId="22" xfId="0" applyFont="1" applyBorder="1" applyAlignment="1">
      <alignment horizontal="center"/>
    </xf>
    <xf numFmtId="166" fontId="7" fillId="0" borderId="16" xfId="0" applyFont="1" applyBorder="1" applyAlignment="1">
      <alignment horizontal="left" vertical="top" wrapText="1"/>
    </xf>
    <xf numFmtId="166" fontId="9" fillId="0" borderId="21" xfId="0" applyFont="1" applyBorder="1" applyAlignment="1">
      <alignment horizontal="center" wrapText="1"/>
    </xf>
    <xf numFmtId="166" fontId="7" fillId="0" borderId="16" xfId="0" applyNumberFormat="1" applyFont="1" applyBorder="1" applyAlignment="1">
      <alignment horizontal="center" vertical="center" wrapText="1"/>
    </xf>
    <xf numFmtId="166" fontId="2" fillId="0" borderId="1" xfId="0" applyFont="1" applyBorder="1" applyAlignment="1">
      <alignment horizontal="center" vertical="center"/>
    </xf>
    <xf numFmtId="166" fontId="2" fillId="0" borderId="0" xfId="0" applyFont="1" applyAlignment="1">
      <alignment horizontal="right"/>
    </xf>
    <xf numFmtId="3" fontId="7" fillId="0" borderId="22" xfId="0" applyNumberFormat="1" applyFont="1" applyBorder="1" applyAlignment="1">
      <alignment horizontal="center"/>
    </xf>
    <xf numFmtId="166" fontId="1" fillId="0" borderId="1" xfId="0" applyFont="1" applyBorder="1" applyAlignment="1">
      <alignment horizontal="center" vertical="center"/>
    </xf>
    <xf numFmtId="166" fontId="1" fillId="0" borderId="22" xfId="0" applyFont="1" applyBorder="1" applyAlignment="1">
      <alignment horizontal="center" vertical="center" wrapText="1"/>
    </xf>
    <xf numFmtId="166" fontId="1" fillId="0" borderId="1" xfId="0" applyFont="1" applyBorder="1" applyAlignment="1">
      <alignment vertical="center"/>
    </xf>
    <xf numFmtId="166" fontId="1" fillId="0" borderId="1" xfId="0" applyFont="1" applyBorder="1"/>
    <xf numFmtId="166" fontId="1" fillId="0" borderId="1" xfId="0" applyFont="1" applyBorder="1" applyAlignment="1">
      <alignment vertical="center" wrapText="1"/>
    </xf>
    <xf numFmtId="166" fontId="1" fillId="0" borderId="22" xfId="0" applyFont="1" applyBorder="1" applyAlignment="1">
      <alignment horizontal="left" vertical="center" wrapText="1"/>
    </xf>
    <xf numFmtId="166" fontId="1" fillId="0" borderId="22" xfId="0" applyFont="1" applyBorder="1" applyAlignment="1">
      <alignment vertical="center" wrapText="1"/>
    </xf>
    <xf numFmtId="166" fontId="1" fillId="0" borderId="0" xfId="0" applyFont="1" applyAlignment="1">
      <alignment horizontal="right"/>
    </xf>
    <xf numFmtId="165" fontId="7" fillId="0" borderId="22" xfId="0" applyNumberFormat="1" applyFont="1" applyBorder="1" applyAlignment="1">
      <alignment horizontal="center" vertical="center"/>
    </xf>
    <xf numFmtId="166" fontId="7" fillId="0" borderId="22" xfId="0" applyNumberFormat="1" applyFont="1" applyBorder="1" applyAlignment="1">
      <alignment horizontal="center" vertical="center" wrapText="1"/>
    </xf>
    <xf numFmtId="166" fontId="7" fillId="0" borderId="22" xfId="0" applyFont="1" applyBorder="1" applyAlignment="1">
      <alignment horizontal="center" vertical="center"/>
    </xf>
    <xf numFmtId="166" fontId="2" fillId="0" borderId="0" xfId="0" applyFont="1" applyBorder="1" applyAlignment="1">
      <alignment horizontal="center" vertical="center" wrapText="1"/>
    </xf>
    <xf numFmtId="166" fontId="2" fillId="0" borderId="22" xfId="0" applyFont="1" applyBorder="1" applyAlignment="1">
      <alignment horizontal="center" vertical="top"/>
    </xf>
    <xf numFmtId="166" fontId="2" fillId="0" borderId="22" xfId="0" applyFont="1" applyBorder="1" applyAlignment="1">
      <alignment horizontal="center" vertical="top" wrapText="1"/>
    </xf>
    <xf numFmtId="166" fontId="2" fillId="0" borderId="22" xfId="0" applyFont="1" applyBorder="1" applyAlignment="1">
      <alignment horizontal="center" vertical="center" wrapText="1"/>
    </xf>
    <xf numFmtId="166" fontId="2" fillId="0" borderId="7" xfId="0" applyFont="1" applyBorder="1" applyAlignment="1">
      <alignment horizontal="center"/>
    </xf>
    <xf numFmtId="166" fontId="2" fillId="0" borderId="22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wrapText="1"/>
    </xf>
    <xf numFmtId="166" fontId="7" fillId="0" borderId="22" xfId="0" applyNumberFormat="1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wrapText="1"/>
    </xf>
    <xf numFmtId="166" fontId="7" fillId="2" borderId="22" xfId="0" applyNumberFormat="1" applyFont="1" applyFill="1" applyBorder="1" applyAlignment="1">
      <alignment horizontal="center" vertical="center"/>
    </xf>
    <xf numFmtId="166" fontId="7" fillId="0" borderId="0" xfId="0" applyFont="1" applyFill="1" applyBorder="1" applyAlignment="1">
      <alignment wrapText="1"/>
    </xf>
    <xf numFmtId="166" fontId="1" fillId="0" borderId="0" xfId="0" applyFont="1" applyAlignment="1">
      <alignment horizontal="right"/>
    </xf>
    <xf numFmtId="166" fontId="5" fillId="0" borderId="1" xfId="0" applyFont="1" applyBorder="1" applyAlignment="1">
      <alignment horizontal="center" vertical="center" wrapText="1"/>
    </xf>
    <xf numFmtId="166" fontId="5" fillId="0" borderId="5" xfId="0" applyFont="1" applyBorder="1" applyAlignment="1">
      <alignment horizontal="center" wrapText="1"/>
    </xf>
    <xf numFmtId="166" fontId="2" fillId="0" borderId="21" xfId="0" applyFont="1" applyBorder="1" applyAlignment="1">
      <alignment horizontal="center" wrapText="1"/>
    </xf>
    <xf numFmtId="166" fontId="10" fillId="0" borderId="21" xfId="0" applyFont="1" applyBorder="1" applyAlignment="1">
      <alignment horizontal="center" vertical="center" wrapText="1"/>
    </xf>
    <xf numFmtId="166" fontId="10" fillId="0" borderId="0" xfId="0" applyFont="1" applyBorder="1" applyAlignment="1">
      <alignment horizontal="center" vertical="center" wrapText="1"/>
    </xf>
    <xf numFmtId="166" fontId="5" fillId="0" borderId="5" xfId="0" applyFont="1" applyBorder="1" applyAlignment="1">
      <alignment horizontal="center" wrapText="1"/>
    </xf>
    <xf numFmtId="166" fontId="2" fillId="0" borderId="0" xfId="0" applyFont="1" applyAlignment="1">
      <alignment horizontal="right"/>
    </xf>
    <xf numFmtId="166" fontId="5" fillId="0" borderId="22" xfId="0" applyFont="1" applyBorder="1" applyAlignment="1">
      <alignment horizontal="center" vertical="center" wrapText="1"/>
    </xf>
    <xf numFmtId="166" fontId="1" fillId="0" borderId="22" xfId="0" applyNumberFormat="1" applyFont="1" applyBorder="1" applyAlignment="1">
      <alignment horizontal="center" vertical="center" wrapText="1"/>
    </xf>
    <xf numFmtId="166" fontId="1" fillId="0" borderId="22" xfId="0" applyFont="1" applyBorder="1" applyAlignment="1">
      <alignment vertical="top" wrapText="1"/>
    </xf>
    <xf numFmtId="166" fontId="1" fillId="0" borderId="16" xfId="0" applyFont="1" applyBorder="1" applyAlignment="1">
      <alignment horizontal="left" vertical="top" wrapText="1"/>
    </xf>
    <xf numFmtId="166" fontId="1" fillId="0" borderId="22" xfId="0" applyFont="1" applyBorder="1" applyAlignment="1">
      <alignment wrapText="1"/>
    </xf>
    <xf numFmtId="3" fontId="1" fillId="0" borderId="22" xfId="0" applyNumberFormat="1" applyFont="1" applyBorder="1" applyAlignment="1">
      <alignment horizontal="center" vertical="center"/>
    </xf>
    <xf numFmtId="166" fontId="1" fillId="0" borderId="16" xfId="0" applyNumberFormat="1" applyFont="1" applyBorder="1" applyAlignment="1">
      <alignment horizontal="center" vertical="center" wrapText="1"/>
    </xf>
    <xf numFmtId="166" fontId="1" fillId="0" borderId="22" xfId="0" applyNumberFormat="1" applyFont="1" applyBorder="1" applyAlignment="1">
      <alignment horizontal="center" vertical="center"/>
    </xf>
    <xf numFmtId="166" fontId="1" fillId="2" borderId="22" xfId="0" applyNumberFormat="1" applyFont="1" applyFill="1" applyBorder="1" applyAlignment="1">
      <alignment horizontal="center" vertical="center"/>
    </xf>
    <xf numFmtId="166" fontId="1" fillId="0" borderId="22" xfId="0" applyFont="1" applyBorder="1" applyAlignment="1">
      <alignment horizontal="center" vertical="center"/>
    </xf>
    <xf numFmtId="165" fontId="1" fillId="0" borderId="22" xfId="0" applyNumberFormat="1" applyFont="1" applyBorder="1" applyAlignment="1">
      <alignment horizontal="center" vertical="center"/>
    </xf>
    <xf numFmtId="165" fontId="1" fillId="0" borderId="22" xfId="0" applyNumberFormat="1" applyFont="1" applyBorder="1" applyAlignment="1">
      <alignment horizontal="center" vertical="center" wrapText="1"/>
    </xf>
    <xf numFmtId="166" fontId="2" fillId="0" borderId="0" xfId="0" applyFont="1" applyAlignment="1">
      <alignment horizontal="right"/>
    </xf>
    <xf numFmtId="166" fontId="2" fillId="0" borderId="22" xfId="0" applyFont="1" applyBorder="1" applyAlignment="1">
      <alignment horizontal="center"/>
    </xf>
    <xf numFmtId="166" fontId="2" fillId="0" borderId="22" xfId="0" applyFont="1" applyBorder="1" applyAlignment="1">
      <alignment horizontal="center" wrapText="1"/>
    </xf>
    <xf numFmtId="166" fontId="2" fillId="0" borderId="0" xfId="0" applyFont="1" applyAlignment="1">
      <alignment horizontal="right"/>
    </xf>
    <xf numFmtId="166" fontId="2" fillId="0" borderId="22" xfId="0" applyFont="1" applyBorder="1" applyAlignment="1">
      <alignment horizontal="center" vertical="center"/>
    </xf>
    <xf numFmtId="166" fontId="2" fillId="0" borderId="22" xfId="0" applyFont="1" applyBorder="1" applyAlignment="1">
      <alignment horizontal="center" vertical="center" wrapText="1"/>
    </xf>
    <xf numFmtId="166" fontId="2" fillId="0" borderId="22" xfId="0" applyFont="1" applyBorder="1"/>
    <xf numFmtId="166" fontId="2" fillId="0" borderId="22" xfId="0" applyFont="1" applyFill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center" vertical="center"/>
    </xf>
    <xf numFmtId="166" fontId="2" fillId="0" borderId="22" xfId="0" applyFont="1" applyBorder="1" applyAlignment="1">
      <alignment horizontal="center" vertical="top" wrapText="1"/>
    </xf>
    <xf numFmtId="166" fontId="2" fillId="0" borderId="22" xfId="0" applyFont="1" applyBorder="1" applyAlignment="1">
      <alignment vertical="center"/>
    </xf>
    <xf numFmtId="4" fontId="10" fillId="0" borderId="22" xfId="0" applyNumberFormat="1" applyFont="1" applyBorder="1"/>
    <xf numFmtId="4" fontId="10" fillId="0" borderId="22" xfId="0" applyNumberFormat="1" applyFont="1" applyFill="1" applyBorder="1"/>
    <xf numFmtId="166" fontId="2" fillId="0" borderId="22" xfId="0" applyFont="1" applyBorder="1" applyAlignment="1">
      <alignment vertical="center" wrapText="1"/>
    </xf>
    <xf numFmtId="4" fontId="2" fillId="0" borderId="22" xfId="0" applyNumberFormat="1" applyFont="1" applyBorder="1"/>
    <xf numFmtId="4" fontId="2" fillId="0" borderId="22" xfId="0" applyNumberFormat="1" applyFont="1" applyFill="1" applyBorder="1"/>
    <xf numFmtId="166" fontId="2" fillId="0" borderId="22" xfId="0" applyFont="1" applyBorder="1" applyAlignment="1">
      <alignment horizontal="center" vertical="top"/>
    </xf>
    <xf numFmtId="166" fontId="2" fillId="0" borderId="22" xfId="0" applyFont="1" applyBorder="1" applyAlignment="1">
      <alignment horizontal="center" vertical="top" wrapText="1"/>
    </xf>
    <xf numFmtId="166" fontId="2" fillId="0" borderId="22" xfId="0" applyFont="1" applyBorder="1" applyAlignment="1">
      <alignment horizontal="center" vertical="center"/>
    </xf>
    <xf numFmtId="166" fontId="2" fillId="0" borderId="22" xfId="0" applyFont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/>
    </xf>
    <xf numFmtId="166" fontId="2" fillId="0" borderId="22" xfId="0" applyFont="1" applyFill="1" applyBorder="1" applyAlignment="1">
      <alignment horizontal="center" vertical="top" wrapText="1"/>
    </xf>
    <xf numFmtId="166" fontId="2" fillId="2" borderId="22" xfId="0" applyFont="1" applyFill="1" applyBorder="1" applyAlignment="1">
      <alignment horizontal="center" vertical="center"/>
    </xf>
    <xf numFmtId="166" fontId="2" fillId="2" borderId="22" xfId="0" applyFont="1" applyFill="1" applyBorder="1" applyAlignment="1">
      <alignment horizontal="center" vertical="top" wrapText="1"/>
    </xf>
    <xf numFmtId="166" fontId="2" fillId="2" borderId="0" xfId="0" applyFont="1" applyFill="1" applyAlignment="1">
      <alignment horizontal="right"/>
    </xf>
    <xf numFmtId="166" fontId="14" fillId="0" borderId="21" xfId="0" applyFont="1" applyBorder="1" applyAlignment="1">
      <alignment horizontal="center" vertical="center" wrapText="1"/>
    </xf>
    <xf numFmtId="166" fontId="1" fillId="0" borderId="0" xfId="4" applyFont="1" applyFill="1"/>
    <xf numFmtId="49" fontId="2" fillId="0" borderId="22" xfId="4" applyNumberFormat="1" applyFont="1" applyFill="1" applyBorder="1" applyAlignment="1">
      <alignment horizontal="center" vertical="center"/>
    </xf>
    <xf numFmtId="49" fontId="17" fillId="0" borderId="22" xfId="4" applyNumberFormat="1" applyFont="1" applyFill="1" applyBorder="1" applyAlignment="1">
      <alignment horizontal="center" vertical="center"/>
    </xf>
    <xf numFmtId="166" fontId="15" fillId="0" borderId="16" xfId="4" applyFont="1" applyFill="1" applyBorder="1" applyAlignment="1">
      <alignment vertical="center" wrapText="1"/>
    </xf>
    <xf numFmtId="4" fontId="2" fillId="0" borderId="22" xfId="4" applyNumberFormat="1" applyFont="1" applyFill="1" applyBorder="1" applyAlignment="1">
      <alignment horizontal="center" vertical="center" wrapText="1"/>
    </xf>
    <xf numFmtId="166" fontId="3" fillId="0" borderId="0" xfId="4" applyFont="1" applyFill="1"/>
    <xf numFmtId="166" fontId="2" fillId="0" borderId="22" xfId="4" applyFont="1" applyFill="1" applyBorder="1" applyAlignment="1"/>
    <xf numFmtId="4" fontId="2" fillId="0" borderId="22" xfId="4" applyNumberFormat="1" applyFont="1" applyFill="1" applyBorder="1" applyAlignment="1">
      <alignment horizontal="center"/>
    </xf>
    <xf numFmtId="166" fontId="2" fillId="0" borderId="22" xfId="4" applyFont="1" applyFill="1" applyBorder="1" applyAlignment="1">
      <alignment wrapText="1"/>
    </xf>
    <xf numFmtId="4" fontId="17" fillId="0" borderId="22" xfId="4" applyNumberFormat="1" applyFont="1" applyFill="1" applyBorder="1" applyAlignment="1">
      <alignment horizontal="center"/>
    </xf>
    <xf numFmtId="4" fontId="2" fillId="0" borderId="22" xfId="5" applyNumberFormat="1" applyFont="1" applyFill="1" applyBorder="1" applyAlignment="1">
      <alignment horizontal="center"/>
    </xf>
    <xf numFmtId="4" fontId="17" fillId="0" borderId="22" xfId="5" applyNumberFormat="1" applyFont="1" applyFill="1" applyBorder="1" applyAlignment="1">
      <alignment horizontal="center"/>
    </xf>
    <xf numFmtId="166" fontId="18" fillId="0" borderId="0" xfId="4" applyFont="1" applyFill="1"/>
    <xf numFmtId="166" fontId="16" fillId="0" borderId="0" xfId="4" applyFont="1" applyFill="1"/>
    <xf numFmtId="166" fontId="19" fillId="0" borderId="0" xfId="4" applyFont="1" applyFill="1"/>
    <xf numFmtId="166" fontId="16" fillId="0" borderId="4" xfId="4" applyFont="1" applyFill="1" applyBorder="1"/>
    <xf numFmtId="166" fontId="2" fillId="0" borderId="20" xfId="4" applyFont="1" applyFill="1" applyBorder="1"/>
    <xf numFmtId="166" fontId="2" fillId="0" borderId="21" xfId="4" applyFont="1" applyFill="1" applyBorder="1"/>
    <xf numFmtId="166" fontId="17" fillId="0" borderId="21" xfId="4" applyFont="1" applyFill="1" applyBorder="1"/>
    <xf numFmtId="166" fontId="2" fillId="0" borderId="21" xfId="4" applyFont="1" applyFill="1" applyBorder="1" applyAlignment="1">
      <alignment horizontal="right" wrapText="1"/>
    </xf>
    <xf numFmtId="166" fontId="2" fillId="0" borderId="21" xfId="4" applyFont="1" applyFill="1" applyBorder="1" applyAlignment="1">
      <alignment horizontal="right"/>
    </xf>
    <xf numFmtId="166" fontId="16" fillId="0" borderId="0" xfId="4" applyFont="1" applyFill="1" applyBorder="1"/>
    <xf numFmtId="166" fontId="0" fillId="0" borderId="0" xfId="4" applyFont="1" applyFill="1" applyBorder="1" applyAlignment="1">
      <alignment horizontal="right"/>
    </xf>
    <xf numFmtId="166" fontId="16" fillId="0" borderId="0" xfId="4" applyFont="1" applyFill="1" applyBorder="1" applyAlignment="1">
      <alignment horizontal="right"/>
    </xf>
    <xf numFmtId="166" fontId="2" fillId="0" borderId="0" xfId="4" applyFont="1" applyFill="1" applyBorder="1" applyAlignment="1">
      <alignment horizontal="right"/>
    </xf>
    <xf numFmtId="166" fontId="2" fillId="0" borderId="7" xfId="4" applyFont="1" applyFill="1" applyBorder="1" applyAlignment="1">
      <alignment horizontal="center"/>
    </xf>
    <xf numFmtId="166" fontId="11" fillId="0" borderId="0" xfId="0" applyFont="1" applyAlignment="1">
      <alignment horizontal="center"/>
    </xf>
    <xf numFmtId="166" fontId="1" fillId="0" borderId="0" xfId="0" applyFont="1" applyAlignment="1">
      <alignment horizontal="center"/>
    </xf>
    <xf numFmtId="166" fontId="2" fillId="0" borderId="0" xfId="0" applyFont="1" applyAlignment="1">
      <alignment horizontal="right"/>
    </xf>
    <xf numFmtId="166" fontId="5" fillId="0" borderId="1" xfId="0" applyFont="1" applyBorder="1" applyAlignment="1">
      <alignment horizontal="center" vertical="center" wrapText="1"/>
    </xf>
    <xf numFmtId="166" fontId="5" fillId="0" borderId="3" xfId="0" applyFont="1" applyBorder="1" applyAlignment="1">
      <alignment horizontal="center" wrapText="1"/>
    </xf>
    <xf numFmtId="166" fontId="5" fillId="0" borderId="4" xfId="0" applyFont="1" applyBorder="1" applyAlignment="1">
      <alignment horizontal="center" wrapText="1"/>
    </xf>
    <xf numFmtId="166" fontId="5" fillId="0" borderId="5" xfId="0" applyFont="1" applyBorder="1" applyAlignment="1">
      <alignment horizontal="center" wrapText="1"/>
    </xf>
    <xf numFmtId="166" fontId="5" fillId="0" borderId="22" xfId="0" applyFont="1" applyBorder="1" applyAlignment="1">
      <alignment horizontal="center" vertical="center" wrapText="1"/>
    </xf>
    <xf numFmtId="166" fontId="7" fillId="0" borderId="0" xfId="0" applyFont="1" applyFill="1" applyBorder="1" applyAlignment="1">
      <alignment horizontal="left" wrapText="1"/>
    </xf>
    <xf numFmtId="166" fontId="2" fillId="2" borderId="0" xfId="0" applyFont="1" applyFill="1" applyAlignment="1">
      <alignment horizontal="right"/>
    </xf>
    <xf numFmtId="166" fontId="14" fillId="0" borderId="0" xfId="0" applyFont="1" applyAlignment="1">
      <alignment horizontal="center"/>
    </xf>
    <xf numFmtId="166" fontId="14" fillId="0" borderId="0" xfId="0" applyFont="1" applyAlignment="1">
      <alignment horizontal="left"/>
    </xf>
    <xf numFmtId="166" fontId="2" fillId="0" borderId="3" xfId="4" applyFont="1" applyFill="1" applyBorder="1" applyAlignment="1">
      <alignment horizontal="left" wrapText="1"/>
    </xf>
    <xf numFmtId="166" fontId="2" fillId="0" borderId="5" xfId="4" applyFont="1" applyFill="1" applyBorder="1" applyAlignment="1">
      <alignment horizontal="left" wrapText="1"/>
    </xf>
    <xf numFmtId="166" fontId="2" fillId="0" borderId="19" xfId="4" applyFont="1" applyFill="1" applyBorder="1" applyAlignment="1">
      <alignment horizontal="left" wrapText="1"/>
    </xf>
    <xf numFmtId="166" fontId="2" fillId="0" borderId="17" xfId="4" applyFont="1" applyFill="1" applyBorder="1" applyAlignment="1">
      <alignment horizontal="left" wrapText="1"/>
    </xf>
    <xf numFmtId="166" fontId="2" fillId="0" borderId="12" xfId="4" applyFont="1" applyFill="1" applyBorder="1" applyAlignment="1">
      <alignment horizontal="left" wrapText="1"/>
    </xf>
    <xf numFmtId="166" fontId="2" fillId="0" borderId="13" xfId="4" applyFont="1" applyFill="1" applyBorder="1" applyAlignment="1">
      <alignment horizontal="left" wrapText="1"/>
    </xf>
    <xf numFmtId="166" fontId="2" fillId="0" borderId="20" xfId="4" applyFont="1" applyFill="1" applyBorder="1" applyAlignment="1">
      <alignment horizontal="left" wrapText="1"/>
    </xf>
    <xf numFmtId="166" fontId="2" fillId="0" borderId="23" xfId="4" applyFont="1" applyFill="1" applyBorder="1" applyAlignment="1">
      <alignment horizontal="left" wrapText="1"/>
    </xf>
    <xf numFmtId="166" fontId="15" fillId="0" borderId="16" xfId="4" applyFont="1" applyFill="1" applyBorder="1" applyAlignment="1">
      <alignment horizontal="center" vertical="center" wrapText="1"/>
    </xf>
    <xf numFmtId="166" fontId="15" fillId="0" borderId="9" xfId="4" applyFont="1" applyFill="1" applyBorder="1" applyAlignment="1">
      <alignment horizontal="center" vertical="center" wrapText="1"/>
    </xf>
    <xf numFmtId="166" fontId="15" fillId="0" borderId="7" xfId="4" applyFont="1" applyFill="1" applyBorder="1" applyAlignment="1">
      <alignment horizontal="center" vertical="center" wrapText="1"/>
    </xf>
    <xf numFmtId="166" fontId="2" fillId="0" borderId="16" xfId="4" applyFont="1" applyFill="1" applyBorder="1" applyAlignment="1">
      <alignment horizontal="center" vertical="center" wrapText="1"/>
    </xf>
    <xf numFmtId="166" fontId="2" fillId="0" borderId="9" xfId="4" applyFont="1" applyFill="1" applyBorder="1" applyAlignment="1">
      <alignment horizontal="center" vertical="center" wrapText="1"/>
    </xf>
    <xf numFmtId="166" fontId="2" fillId="0" borderId="7" xfId="4" applyFont="1" applyFill="1" applyBorder="1" applyAlignment="1">
      <alignment horizontal="center" vertical="center" wrapText="1"/>
    </xf>
    <xf numFmtId="166" fontId="2" fillId="0" borderId="16" xfId="4" applyFont="1" applyFill="1" applyBorder="1" applyAlignment="1">
      <alignment horizontal="center"/>
    </xf>
    <xf numFmtId="166" fontId="2" fillId="0" borderId="9" xfId="4" applyFont="1" applyFill="1" applyBorder="1" applyAlignment="1">
      <alignment horizontal="center"/>
    </xf>
    <xf numFmtId="166" fontId="2" fillId="0" borderId="7" xfId="4" applyFont="1" applyFill="1" applyBorder="1" applyAlignment="1">
      <alignment horizontal="center"/>
    </xf>
    <xf numFmtId="3" fontId="2" fillId="0" borderId="16" xfId="4" applyNumberFormat="1" applyFont="1" applyFill="1" applyBorder="1" applyAlignment="1">
      <alignment horizontal="center" vertical="center" wrapText="1"/>
    </xf>
    <xf numFmtId="3" fontId="2" fillId="0" borderId="9" xfId="4" applyNumberFormat="1" applyFont="1" applyFill="1" applyBorder="1" applyAlignment="1">
      <alignment horizontal="center" vertical="center" wrapText="1"/>
    </xf>
    <xf numFmtId="3" fontId="2" fillId="0" borderId="7" xfId="4" applyNumberFormat="1" applyFont="1" applyFill="1" applyBorder="1" applyAlignment="1">
      <alignment horizontal="center" vertical="center" wrapText="1"/>
    </xf>
    <xf numFmtId="166" fontId="15" fillId="0" borderId="16" xfId="4" applyFont="1" applyFill="1" applyBorder="1" applyAlignment="1">
      <alignment horizontal="left" vertical="center" wrapText="1"/>
    </xf>
    <xf numFmtId="166" fontId="15" fillId="0" borderId="9" xfId="4" applyFont="1" applyFill="1" applyBorder="1" applyAlignment="1">
      <alignment horizontal="left" vertical="center" wrapText="1"/>
    </xf>
    <xf numFmtId="166" fontId="15" fillId="0" borderId="7" xfId="4" applyFont="1" applyFill="1" applyBorder="1" applyAlignment="1">
      <alignment horizontal="left" vertical="center" wrapText="1"/>
    </xf>
    <xf numFmtId="166" fontId="2" fillId="0" borderId="19" xfId="4" applyNumberFormat="1" applyFont="1" applyFill="1" applyBorder="1" applyAlignment="1">
      <alignment horizontal="center" vertical="center" wrapText="1"/>
    </xf>
    <xf numFmtId="166" fontId="2" fillId="0" borderId="12" xfId="4" applyNumberFormat="1" applyFont="1" applyFill="1" applyBorder="1" applyAlignment="1">
      <alignment horizontal="center" vertical="center" wrapText="1"/>
    </xf>
    <xf numFmtId="166" fontId="2" fillId="0" borderId="20" xfId="4" applyNumberFormat="1" applyFont="1" applyFill="1" applyBorder="1" applyAlignment="1">
      <alignment horizontal="center" vertical="center" wrapText="1"/>
    </xf>
    <xf numFmtId="49" fontId="2" fillId="0" borderId="9" xfId="4" applyNumberFormat="1" applyFont="1" applyFill="1" applyBorder="1" applyAlignment="1" applyProtection="1">
      <alignment horizontal="center" vertical="top" wrapText="1"/>
    </xf>
    <xf numFmtId="166" fontId="2" fillId="0" borderId="22" xfId="4" applyFont="1" applyFill="1" applyBorder="1" applyAlignment="1">
      <alignment horizontal="center" vertical="center" wrapText="1"/>
    </xf>
    <xf numFmtId="166" fontId="2" fillId="0" borderId="22" xfId="4" applyFont="1" applyFill="1" applyBorder="1" applyAlignment="1">
      <alignment horizontal="center" vertical="center"/>
    </xf>
    <xf numFmtId="166" fontId="2" fillId="0" borderId="0" xfId="4" applyFont="1" applyFill="1" applyBorder="1" applyAlignment="1">
      <alignment horizontal="right"/>
    </xf>
    <xf numFmtId="166" fontId="2" fillId="0" borderId="21" xfId="4" applyFont="1" applyFill="1" applyBorder="1" applyAlignment="1">
      <alignment horizontal="right" vertical="center"/>
    </xf>
    <xf numFmtId="166" fontId="2" fillId="0" borderId="23" xfId="4" applyFont="1" applyFill="1" applyBorder="1" applyAlignment="1">
      <alignment horizontal="right" vertical="center"/>
    </xf>
    <xf numFmtId="166" fontId="2" fillId="0" borderId="3" xfId="4" applyFont="1" applyFill="1" applyBorder="1" applyAlignment="1">
      <alignment horizontal="center" vertical="center"/>
    </xf>
    <xf numFmtId="166" fontId="2" fillId="0" borderId="4" xfId="4" applyFont="1" applyFill="1" applyBorder="1" applyAlignment="1">
      <alignment horizontal="center" vertical="center"/>
    </xf>
    <xf numFmtId="166" fontId="2" fillId="0" borderId="5" xfId="4" applyFont="1" applyFill="1" applyBorder="1" applyAlignment="1">
      <alignment horizontal="center" vertical="center"/>
    </xf>
    <xf numFmtId="166" fontId="1" fillId="0" borderId="3" xfId="0" applyFont="1" applyBorder="1" applyAlignment="1">
      <alignment horizontal="center"/>
    </xf>
    <xf numFmtId="166" fontId="1" fillId="0" borderId="4" xfId="0" applyFont="1" applyBorder="1" applyAlignment="1">
      <alignment horizontal="center"/>
    </xf>
    <xf numFmtId="166" fontId="1" fillId="0" borderId="5" xfId="0" applyFont="1" applyBorder="1" applyAlignment="1">
      <alignment horizontal="center"/>
    </xf>
    <xf numFmtId="166" fontId="1" fillId="0" borderId="16" xfId="0" applyFont="1" applyBorder="1" applyAlignment="1">
      <alignment horizontal="center" vertical="center"/>
    </xf>
    <xf numFmtId="166" fontId="1" fillId="0" borderId="9" xfId="0" applyFont="1" applyBorder="1" applyAlignment="1">
      <alignment horizontal="center" vertical="center"/>
    </xf>
    <xf numFmtId="166" fontId="1" fillId="0" borderId="7" xfId="0" applyFont="1" applyBorder="1" applyAlignment="1">
      <alignment horizontal="center" vertical="center"/>
    </xf>
    <xf numFmtId="166" fontId="1" fillId="0" borderId="16" xfId="0" applyFont="1" applyBorder="1" applyAlignment="1">
      <alignment horizontal="center"/>
    </xf>
    <xf numFmtId="166" fontId="1" fillId="0" borderId="9" xfId="0" applyFont="1" applyBorder="1" applyAlignment="1">
      <alignment horizontal="center"/>
    </xf>
    <xf numFmtId="166" fontId="1" fillId="0" borderId="7" xfId="0" applyFont="1" applyBorder="1" applyAlignment="1">
      <alignment horizontal="center"/>
    </xf>
    <xf numFmtId="166" fontId="1" fillId="0" borderId="16" xfId="0" applyFont="1" applyBorder="1" applyAlignment="1">
      <alignment horizontal="center" vertical="center" wrapText="1"/>
    </xf>
    <xf numFmtId="166" fontId="1" fillId="0" borderId="9" xfId="0" applyFont="1" applyBorder="1" applyAlignment="1">
      <alignment horizontal="center" vertical="center" wrapText="1"/>
    </xf>
    <xf numFmtId="166" fontId="1" fillId="0" borderId="7" xfId="0" applyFont="1" applyBorder="1" applyAlignment="1">
      <alignment horizontal="center" vertical="center" wrapText="1"/>
    </xf>
    <xf numFmtId="166" fontId="0" fillId="0" borderId="16" xfId="0" applyFont="1" applyBorder="1" applyAlignment="1">
      <alignment horizontal="center" vertical="center"/>
    </xf>
    <xf numFmtId="166" fontId="0" fillId="0" borderId="9" xfId="0" applyFont="1" applyBorder="1" applyAlignment="1">
      <alignment horizontal="center" vertical="center"/>
    </xf>
    <xf numFmtId="166" fontId="0" fillId="0" borderId="7" xfId="0" applyFont="1" applyBorder="1" applyAlignment="1">
      <alignment horizontal="center" vertical="center"/>
    </xf>
    <xf numFmtId="166" fontId="1" fillId="0" borderId="19" xfId="0" applyFont="1" applyBorder="1" applyAlignment="1">
      <alignment horizontal="right" vertical="center" wrapText="1"/>
    </xf>
    <xf numFmtId="166" fontId="1" fillId="0" borderId="18" xfId="0" applyFont="1" applyBorder="1" applyAlignment="1">
      <alignment horizontal="right" vertical="center" wrapText="1"/>
    </xf>
    <xf numFmtId="166" fontId="1" fillId="0" borderId="17" xfId="0" applyFont="1" applyBorder="1" applyAlignment="1">
      <alignment horizontal="right" vertical="center" wrapText="1"/>
    </xf>
    <xf numFmtId="166" fontId="1" fillId="0" borderId="12" xfId="0" applyFont="1" applyBorder="1" applyAlignment="1">
      <alignment horizontal="right" vertical="center" wrapText="1"/>
    </xf>
    <xf numFmtId="166" fontId="1" fillId="0" borderId="0" xfId="0" applyFont="1" applyBorder="1" applyAlignment="1">
      <alignment horizontal="right" vertical="center" wrapText="1"/>
    </xf>
    <xf numFmtId="166" fontId="1" fillId="0" borderId="13" xfId="0" applyFont="1" applyBorder="1" applyAlignment="1">
      <alignment horizontal="right" vertical="center" wrapText="1"/>
    </xf>
    <xf numFmtId="166" fontId="1" fillId="0" borderId="20" xfId="0" applyFont="1" applyBorder="1" applyAlignment="1">
      <alignment horizontal="right" vertical="center" wrapText="1"/>
    </xf>
    <xf numFmtId="166" fontId="1" fillId="0" borderId="21" xfId="0" applyFont="1" applyBorder="1" applyAlignment="1">
      <alignment horizontal="right" vertical="center" wrapText="1"/>
    </xf>
    <xf numFmtId="166" fontId="1" fillId="0" borderId="23" xfId="0" applyFont="1" applyBorder="1" applyAlignment="1">
      <alignment horizontal="right" vertical="center" wrapText="1"/>
    </xf>
    <xf numFmtId="166" fontId="0" fillId="0" borderId="16" xfId="0" applyFont="1" applyBorder="1" applyAlignment="1">
      <alignment horizontal="center"/>
    </xf>
    <xf numFmtId="166" fontId="0" fillId="0" borderId="9" xfId="0" applyFont="1" applyBorder="1" applyAlignment="1">
      <alignment horizontal="center"/>
    </xf>
    <xf numFmtId="166" fontId="0" fillId="0" borderId="7" xfId="0" applyFont="1" applyBorder="1" applyAlignment="1">
      <alignment horizontal="center"/>
    </xf>
    <xf numFmtId="166" fontId="9" fillId="0" borderId="0" xfId="0" applyFont="1" applyBorder="1" applyAlignment="1">
      <alignment horizontal="center" wrapText="1"/>
    </xf>
    <xf numFmtId="166" fontId="1" fillId="0" borderId="3" xfId="0" applyFont="1" applyBorder="1" applyAlignment="1">
      <alignment horizontal="center" vertical="top" wrapText="1"/>
    </xf>
    <xf numFmtId="166" fontId="1" fillId="0" borderId="4" xfId="0" applyFont="1" applyBorder="1" applyAlignment="1">
      <alignment horizontal="center" vertical="top" wrapText="1"/>
    </xf>
    <xf numFmtId="166" fontId="1" fillId="0" borderId="5" xfId="0" applyFont="1" applyBorder="1" applyAlignment="1">
      <alignment horizontal="center" vertical="top" wrapText="1"/>
    </xf>
    <xf numFmtId="166" fontId="1" fillId="0" borderId="1" xfId="0" applyFont="1" applyBorder="1" applyAlignment="1">
      <alignment horizontal="center" vertical="center"/>
    </xf>
    <xf numFmtId="166" fontId="1" fillId="0" borderId="1" xfId="0" applyFont="1" applyBorder="1" applyAlignment="1">
      <alignment horizontal="center" vertical="center" wrapText="1"/>
    </xf>
    <xf numFmtId="166" fontId="1" fillId="0" borderId="6" xfId="0" applyFont="1" applyBorder="1" applyAlignment="1">
      <alignment horizontal="center" vertical="top"/>
    </xf>
    <xf numFmtId="166" fontId="1" fillId="0" borderId="9" xfId="0" applyFont="1" applyBorder="1" applyAlignment="1">
      <alignment horizontal="center" vertical="top"/>
    </xf>
    <xf numFmtId="166" fontId="1" fillId="0" borderId="7" xfId="0" applyFont="1" applyBorder="1" applyAlignment="1">
      <alignment horizontal="center" vertical="top"/>
    </xf>
    <xf numFmtId="166" fontId="1" fillId="0" borderId="10" xfId="0" applyFont="1" applyBorder="1" applyAlignment="1">
      <alignment horizontal="left" vertical="top" wrapText="1"/>
    </xf>
    <xf numFmtId="166" fontId="1" fillId="0" borderId="8" xfId="0" applyFont="1" applyBorder="1" applyAlignment="1">
      <alignment horizontal="left" vertical="top" wrapText="1"/>
    </xf>
    <xf numFmtId="166" fontId="1" fillId="0" borderId="11" xfId="0" applyFont="1" applyBorder="1" applyAlignment="1">
      <alignment horizontal="left" vertical="top" wrapText="1"/>
    </xf>
    <xf numFmtId="166" fontId="1" fillId="0" borderId="12" xfId="0" applyFont="1" applyBorder="1" applyAlignment="1">
      <alignment horizontal="left" vertical="top" wrapText="1"/>
    </xf>
    <xf numFmtId="166" fontId="1" fillId="0" borderId="0" xfId="0" applyFont="1" applyBorder="1" applyAlignment="1">
      <alignment horizontal="left" vertical="top" wrapText="1"/>
    </xf>
    <xf numFmtId="166" fontId="1" fillId="0" borderId="13" xfId="0" applyFont="1" applyBorder="1" applyAlignment="1">
      <alignment horizontal="left" vertical="top" wrapText="1"/>
    </xf>
    <xf numFmtId="166" fontId="1" fillId="0" borderId="14" xfId="0" applyFont="1" applyBorder="1" applyAlignment="1">
      <alignment horizontal="left" vertical="top" wrapText="1"/>
    </xf>
    <xf numFmtId="166" fontId="1" fillId="0" borderId="2" xfId="0" applyFont="1" applyBorder="1" applyAlignment="1">
      <alignment horizontal="left" vertical="top" wrapText="1"/>
    </xf>
    <xf numFmtId="166" fontId="1" fillId="0" borderId="15" xfId="0" applyFont="1" applyBorder="1" applyAlignment="1">
      <alignment horizontal="left" vertical="top" wrapText="1"/>
    </xf>
    <xf numFmtId="166" fontId="1" fillId="0" borderId="6" xfId="0" applyFont="1" applyBorder="1" applyAlignment="1">
      <alignment horizontal="center" vertical="top" wrapText="1"/>
    </xf>
    <xf numFmtId="166" fontId="1" fillId="0" borderId="9" xfId="0" applyFont="1" applyBorder="1" applyAlignment="1">
      <alignment horizontal="center" vertical="top" wrapText="1"/>
    </xf>
    <xf numFmtId="166" fontId="1" fillId="0" borderId="7" xfId="0" applyFont="1" applyBorder="1" applyAlignment="1">
      <alignment horizontal="center" vertical="top" wrapText="1"/>
    </xf>
    <xf numFmtId="166" fontId="2" fillId="0" borderId="2" xfId="0" applyFont="1" applyBorder="1" applyAlignment="1">
      <alignment horizontal="center" vertical="center" wrapText="1"/>
    </xf>
    <xf numFmtId="166" fontId="2" fillId="0" borderId="6" xfId="0" applyFont="1" applyBorder="1" applyAlignment="1">
      <alignment horizontal="center" vertical="top"/>
    </xf>
    <xf numFmtId="166" fontId="2" fillId="0" borderId="7" xfId="0" applyFont="1" applyBorder="1" applyAlignment="1">
      <alignment horizontal="center" vertical="top"/>
    </xf>
    <xf numFmtId="166" fontId="2" fillId="0" borderId="1" xfId="0" applyFont="1" applyBorder="1" applyAlignment="1">
      <alignment horizontal="center" vertical="top"/>
    </xf>
    <xf numFmtId="166" fontId="2" fillId="0" borderId="6" xfId="0" applyFont="1" applyBorder="1" applyAlignment="1">
      <alignment horizontal="center" vertical="top" wrapText="1"/>
    </xf>
    <xf numFmtId="166" fontId="2" fillId="0" borderId="7" xfId="0" applyFont="1" applyBorder="1" applyAlignment="1">
      <alignment horizontal="center" vertical="top" wrapText="1"/>
    </xf>
    <xf numFmtId="166" fontId="2" fillId="0" borderId="3" xfId="0" applyFont="1" applyBorder="1" applyAlignment="1">
      <alignment horizontal="center"/>
    </xf>
    <xf numFmtId="166" fontId="2" fillId="0" borderId="4" xfId="0" applyFont="1" applyBorder="1" applyAlignment="1">
      <alignment horizontal="center"/>
    </xf>
    <xf numFmtId="166" fontId="2" fillId="0" borderId="5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top"/>
    </xf>
    <xf numFmtId="49" fontId="2" fillId="0" borderId="5" xfId="0" applyNumberFormat="1" applyFont="1" applyBorder="1" applyAlignment="1">
      <alignment horizontal="center" vertical="top"/>
    </xf>
    <xf numFmtId="166" fontId="10" fillId="0" borderId="0" xfId="0" applyFont="1" applyBorder="1" applyAlignment="1">
      <alignment horizontal="center" wrapText="1"/>
    </xf>
    <xf numFmtId="166" fontId="2" fillId="0" borderId="4" xfId="0" applyFont="1" applyBorder="1" applyAlignment="1">
      <alignment horizontal="center" vertical="center"/>
    </xf>
    <xf numFmtId="166" fontId="2" fillId="0" borderId="5" xfId="0" applyFont="1" applyBorder="1" applyAlignment="1">
      <alignment horizontal="center" vertical="center"/>
    </xf>
    <xf numFmtId="166" fontId="2" fillId="0" borderId="1" xfId="0" applyFont="1" applyBorder="1" applyAlignment="1">
      <alignment horizontal="center" vertical="top" wrapText="1"/>
    </xf>
    <xf numFmtId="166" fontId="10" fillId="0" borderId="0" xfId="0" applyFont="1" applyBorder="1" applyAlignment="1">
      <alignment horizontal="center" vertical="center" wrapText="1"/>
    </xf>
    <xf numFmtId="166" fontId="14" fillId="0" borderId="0" xfId="0" applyFont="1" applyBorder="1" applyAlignment="1">
      <alignment horizontal="center" vertical="center" wrapText="1"/>
    </xf>
    <xf numFmtId="166" fontId="2" fillId="0" borderId="22" xfId="0" applyFont="1" applyBorder="1" applyAlignment="1">
      <alignment horizontal="center" vertical="top"/>
    </xf>
    <xf numFmtId="166" fontId="2" fillId="0" borderId="16" xfId="0" applyFont="1" applyBorder="1" applyAlignment="1">
      <alignment horizontal="center" vertical="top" wrapText="1"/>
    </xf>
    <xf numFmtId="166" fontId="2" fillId="0" borderId="9" xfId="0" applyFont="1" applyBorder="1" applyAlignment="1">
      <alignment horizontal="center" vertical="top" wrapText="1"/>
    </xf>
    <xf numFmtId="49" fontId="2" fillId="0" borderId="22" xfId="0" applyNumberFormat="1" applyFont="1" applyBorder="1" applyAlignment="1">
      <alignment horizontal="center" vertical="top"/>
    </xf>
    <xf numFmtId="166" fontId="2" fillId="0" borderId="19" xfId="0" applyFont="1" applyBorder="1" applyAlignment="1">
      <alignment horizontal="center" vertical="top"/>
    </xf>
    <xf numFmtId="166" fontId="2" fillId="0" borderId="18" xfId="0" applyFont="1" applyBorder="1" applyAlignment="1">
      <alignment horizontal="center" vertical="top"/>
    </xf>
    <xf numFmtId="166" fontId="2" fillId="0" borderId="17" xfId="0" applyFont="1" applyBorder="1" applyAlignment="1">
      <alignment horizontal="center" vertical="top"/>
    </xf>
    <xf numFmtId="166" fontId="2" fillId="0" borderId="12" xfId="0" applyFont="1" applyBorder="1" applyAlignment="1">
      <alignment horizontal="center" vertical="top"/>
    </xf>
    <xf numFmtId="166" fontId="2" fillId="0" borderId="0" xfId="0" applyFont="1" applyBorder="1" applyAlignment="1">
      <alignment horizontal="center" vertical="top"/>
    </xf>
    <xf numFmtId="166" fontId="2" fillId="0" borderId="13" xfId="0" applyFont="1" applyBorder="1" applyAlignment="1">
      <alignment horizontal="center" vertical="top"/>
    </xf>
    <xf numFmtId="166" fontId="2" fillId="0" borderId="20" xfId="0" applyFont="1" applyBorder="1" applyAlignment="1">
      <alignment horizontal="center" vertical="top"/>
    </xf>
    <xf numFmtId="166" fontId="2" fillId="0" borderId="21" xfId="0" applyFont="1" applyBorder="1" applyAlignment="1">
      <alignment horizontal="center" vertical="top"/>
    </xf>
    <xf numFmtId="166" fontId="2" fillId="0" borderId="23" xfId="0" applyFont="1" applyBorder="1" applyAlignment="1">
      <alignment horizontal="center" vertical="top"/>
    </xf>
    <xf numFmtId="166" fontId="2" fillId="0" borderId="3" xfId="0" applyFont="1" applyBorder="1" applyAlignment="1">
      <alignment horizontal="left" vertical="center"/>
    </xf>
    <xf numFmtId="166" fontId="2" fillId="0" borderId="4" xfId="0" applyFont="1" applyBorder="1" applyAlignment="1">
      <alignment horizontal="left" vertical="center"/>
    </xf>
    <xf numFmtId="166" fontId="2" fillId="0" borderId="5" xfId="0" applyFont="1" applyBorder="1" applyAlignment="1">
      <alignment horizontal="left" vertical="center"/>
    </xf>
    <xf numFmtId="49" fontId="2" fillId="0" borderId="16" xfId="0" applyNumberFormat="1" applyFont="1" applyBorder="1" applyAlignment="1">
      <alignment horizontal="center" vertical="top"/>
    </xf>
    <xf numFmtId="49" fontId="2" fillId="0" borderId="9" xfId="0" applyNumberFormat="1" applyFont="1" applyBorder="1" applyAlignment="1">
      <alignment horizontal="center" vertical="top"/>
    </xf>
    <xf numFmtId="49" fontId="2" fillId="0" borderId="7" xfId="0" applyNumberFormat="1" applyFont="1" applyBorder="1" applyAlignment="1">
      <alignment horizontal="center" vertical="top"/>
    </xf>
    <xf numFmtId="166" fontId="2" fillId="0" borderId="16" xfId="0" applyFont="1" applyBorder="1" applyAlignment="1">
      <alignment horizontal="center" vertical="top"/>
    </xf>
    <xf numFmtId="166" fontId="2" fillId="0" borderId="9" xfId="0" applyFont="1" applyBorder="1" applyAlignment="1">
      <alignment horizontal="center" vertical="top"/>
    </xf>
    <xf numFmtId="166" fontId="2" fillId="0" borderId="3" xfId="0" applyFont="1" applyBorder="1" applyAlignment="1">
      <alignment horizontal="center" vertical="center" wrapText="1"/>
    </xf>
    <xf numFmtId="166" fontId="2" fillId="0" borderId="4" xfId="0" applyFont="1" applyBorder="1" applyAlignment="1">
      <alignment horizontal="center" vertical="center" wrapText="1"/>
    </xf>
    <xf numFmtId="166" fontId="2" fillId="0" borderId="5" xfId="0" applyFont="1" applyBorder="1" applyAlignment="1">
      <alignment horizontal="center" vertical="center" wrapText="1"/>
    </xf>
    <xf numFmtId="166" fontId="2" fillId="0" borderId="22" xfId="0" applyFont="1" applyBorder="1" applyAlignment="1">
      <alignment horizontal="center" vertical="top" wrapText="1"/>
    </xf>
    <xf numFmtId="166" fontId="2" fillId="0" borderId="22" xfId="0" applyFont="1" applyBorder="1" applyAlignment="1">
      <alignment horizontal="center" vertical="center"/>
    </xf>
    <xf numFmtId="166" fontId="2" fillId="0" borderId="22" xfId="0" applyFont="1" applyBorder="1" applyAlignment="1">
      <alignment horizontal="center" vertical="center" wrapText="1"/>
    </xf>
  </cellXfs>
  <cellStyles count="8">
    <cellStyle name="Обычный" xfId="0" builtinId="0"/>
    <cellStyle name="Обычный 2" xfId="1"/>
    <cellStyle name="Обычный 2 2" xfId="4"/>
    <cellStyle name="Обычный 3" xfId="2"/>
    <cellStyle name="Обычный 4" xfId="6"/>
    <cellStyle name="Обычный 5" xfId="7"/>
    <cellStyle name="Финансовый 2" xfId="3"/>
    <cellStyle name="Финансовый 3" xfId="5"/>
  </cellStyles>
  <dxfs count="0"/>
  <tableStyles count="0" defaultTableStyle="TableStyleMedium9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2"/>
  <sheetViews>
    <sheetView view="pageLayout" topLeftCell="A11" zoomScale="80" zoomScaleNormal="80" zoomScalePageLayoutView="80" workbookViewId="0">
      <selection activeCell="B4" sqref="B4:U23"/>
    </sheetView>
  </sheetViews>
  <sheetFormatPr defaultRowHeight="15" x14ac:dyDescent="0.25"/>
  <cols>
    <col min="1" max="1" width="4" style="14" customWidth="1"/>
    <col min="2" max="2" width="6" style="14" customWidth="1"/>
    <col min="3" max="3" width="66.85546875" style="14" customWidth="1"/>
    <col min="4" max="4" width="14.7109375" style="14" customWidth="1"/>
    <col min="5" max="5" width="13" style="14" hidden="1" customWidth="1"/>
    <col min="6" max="6" width="16.7109375" style="14" hidden="1" customWidth="1"/>
    <col min="7" max="7" width="14.28515625" style="14" hidden="1" customWidth="1"/>
    <col min="8" max="8" width="16.42578125" style="14" hidden="1" customWidth="1"/>
    <col min="9" max="9" width="10.5703125" style="14" customWidth="1"/>
    <col min="10" max="11" width="9.5703125" style="14" customWidth="1"/>
    <col min="12" max="12" width="9.140625" style="14" customWidth="1"/>
    <col min="13" max="13" width="10.140625" style="14" customWidth="1"/>
    <col min="14" max="14" width="9.140625" style="14" customWidth="1"/>
    <col min="15" max="15" width="9.85546875" style="14" customWidth="1"/>
    <col min="16" max="16" width="12.7109375" style="14" customWidth="1"/>
    <col min="17" max="18" width="14.140625" style="14" customWidth="1"/>
    <col min="19" max="19" width="12.5703125" style="14" customWidth="1"/>
    <col min="20" max="20" width="12.7109375" style="14" customWidth="1"/>
    <col min="21" max="21" width="20.42578125" style="14" customWidth="1"/>
    <col min="22" max="22" width="9.28515625" customWidth="1"/>
  </cols>
  <sheetData>
    <row r="1" spans="1:21" hidden="1" x14ac:dyDescent="0.25">
      <c r="U1" s="44"/>
    </row>
    <row r="2" spans="1:21" ht="15.75" x14ac:dyDescent="0.25">
      <c r="J2" s="134" t="s">
        <v>70</v>
      </c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</row>
    <row r="4" spans="1:21" ht="18.75" x14ac:dyDescent="0.3">
      <c r="B4" s="132" t="s">
        <v>53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</row>
    <row r="5" spans="1:21" ht="18.75" x14ac:dyDescent="0.3">
      <c r="B5" s="132" t="s">
        <v>131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</row>
    <row r="6" spans="1:21" x14ac:dyDescent="0.25"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</row>
    <row r="8" spans="1:21" ht="15" customHeight="1" x14ac:dyDescent="0.25">
      <c r="A8"/>
      <c r="B8" s="135" t="s">
        <v>54</v>
      </c>
      <c r="C8" s="135" t="s">
        <v>55</v>
      </c>
      <c r="D8" s="135" t="s">
        <v>56</v>
      </c>
      <c r="E8" s="136" t="s">
        <v>57</v>
      </c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8"/>
      <c r="Q8" s="61"/>
      <c r="R8" s="61"/>
      <c r="S8" s="61"/>
      <c r="T8" s="61"/>
      <c r="U8" s="135" t="s">
        <v>58</v>
      </c>
    </row>
    <row r="9" spans="1:21" ht="72.75" customHeight="1" x14ac:dyDescent="0.25">
      <c r="A9"/>
      <c r="B9" s="135"/>
      <c r="C9" s="135"/>
      <c r="D9" s="135"/>
      <c r="E9" s="18" t="s">
        <v>59</v>
      </c>
      <c r="F9" s="18" t="s">
        <v>60</v>
      </c>
      <c r="G9" s="18" t="s">
        <v>61</v>
      </c>
      <c r="H9" s="18" t="s">
        <v>62</v>
      </c>
      <c r="I9" s="18" t="s">
        <v>63</v>
      </c>
      <c r="J9" s="18" t="s">
        <v>64</v>
      </c>
      <c r="K9" s="18" t="s">
        <v>65</v>
      </c>
      <c r="L9" s="18" t="s">
        <v>66</v>
      </c>
      <c r="M9" s="18" t="s">
        <v>67</v>
      </c>
      <c r="N9" s="18" t="s">
        <v>68</v>
      </c>
      <c r="O9" s="18" t="s">
        <v>69</v>
      </c>
      <c r="P9" s="18" t="s">
        <v>140</v>
      </c>
      <c r="Q9" s="60" t="s">
        <v>141</v>
      </c>
      <c r="R9" s="60" t="s">
        <v>142</v>
      </c>
      <c r="S9" s="60" t="s">
        <v>143</v>
      </c>
      <c r="T9" s="60" t="s">
        <v>144</v>
      </c>
      <c r="U9" s="135"/>
    </row>
    <row r="10" spans="1:21" x14ac:dyDescent="0.25">
      <c r="A10"/>
      <c r="B10" s="18">
        <v>1</v>
      </c>
      <c r="C10" s="18">
        <v>2</v>
      </c>
      <c r="D10" s="18">
        <v>3</v>
      </c>
      <c r="E10" s="60">
        <v>4</v>
      </c>
      <c r="F10" s="60">
        <v>5</v>
      </c>
      <c r="G10" s="60">
        <v>6</v>
      </c>
      <c r="H10" s="60">
        <v>7</v>
      </c>
      <c r="I10" s="60">
        <v>4</v>
      </c>
      <c r="J10" s="60">
        <v>5</v>
      </c>
      <c r="K10" s="60">
        <v>6</v>
      </c>
      <c r="L10" s="60">
        <v>7</v>
      </c>
      <c r="M10" s="60">
        <v>8</v>
      </c>
      <c r="N10" s="60">
        <v>9</v>
      </c>
      <c r="O10" s="60">
        <v>10</v>
      </c>
      <c r="P10" s="60">
        <v>11</v>
      </c>
      <c r="Q10" s="60">
        <v>12</v>
      </c>
      <c r="R10" s="60">
        <v>13</v>
      </c>
      <c r="S10" s="60">
        <v>14</v>
      </c>
      <c r="T10" s="60">
        <v>15</v>
      </c>
      <c r="U10" s="60">
        <v>16</v>
      </c>
    </row>
    <row r="11" spans="1:21" ht="54.75" customHeight="1" x14ac:dyDescent="0.25">
      <c r="B11" s="46">
        <v>1</v>
      </c>
      <c r="C11" s="27" t="s">
        <v>129</v>
      </c>
      <c r="D11" s="56">
        <v>55</v>
      </c>
      <c r="E11" s="21"/>
      <c r="F11" s="22"/>
      <c r="G11" s="22"/>
      <c r="H11" s="22"/>
      <c r="I11" s="54">
        <f>I12/I13*100</f>
        <v>71.10588235294118</v>
      </c>
      <c r="J11" s="54">
        <f t="shared" ref="J11:T11" si="0">J12/J13*100</f>
        <v>61.585365853658537</v>
      </c>
      <c r="K11" s="54">
        <f t="shared" si="0"/>
        <v>61.585365853658537</v>
      </c>
      <c r="L11" s="54">
        <f t="shared" si="0"/>
        <v>61.585365853658537</v>
      </c>
      <c r="M11" s="54">
        <f t="shared" si="0"/>
        <v>61.585365853658537</v>
      </c>
      <c r="N11" s="54">
        <f t="shared" si="0"/>
        <v>61.585365853658537</v>
      </c>
      <c r="O11" s="54">
        <f t="shared" si="0"/>
        <v>61.585365853658537</v>
      </c>
      <c r="P11" s="54">
        <f t="shared" si="0"/>
        <v>61.585365853658537</v>
      </c>
      <c r="Q11" s="54">
        <f t="shared" si="0"/>
        <v>61.585365853658537</v>
      </c>
      <c r="R11" s="54">
        <f t="shared" si="0"/>
        <v>61.585365853658537</v>
      </c>
      <c r="S11" s="54">
        <f t="shared" si="0"/>
        <v>61.585365853658537</v>
      </c>
      <c r="T11" s="54">
        <f t="shared" si="0"/>
        <v>61.585365853658537</v>
      </c>
      <c r="U11" s="54">
        <f>U12/U13*100</f>
        <v>61.585365853658537</v>
      </c>
    </row>
    <row r="12" spans="1:21" ht="54" customHeight="1" x14ac:dyDescent="0.25">
      <c r="B12" s="46" t="s">
        <v>103</v>
      </c>
      <c r="C12" s="31" t="s">
        <v>122</v>
      </c>
      <c r="D12" s="36">
        <v>1151</v>
      </c>
      <c r="E12" s="36">
        <v>1511</v>
      </c>
      <c r="F12" s="36">
        <v>1511</v>
      </c>
      <c r="G12" s="36">
        <v>1511</v>
      </c>
      <c r="H12" s="36">
        <v>1511</v>
      </c>
      <c r="I12" s="36">
        <v>1511</v>
      </c>
      <c r="J12" s="36">
        <v>1313</v>
      </c>
      <c r="K12" s="36">
        <v>1313</v>
      </c>
      <c r="L12" s="36">
        <v>1313</v>
      </c>
      <c r="M12" s="36">
        <v>1313</v>
      </c>
      <c r="N12" s="36">
        <v>1313</v>
      </c>
      <c r="O12" s="36">
        <v>1313</v>
      </c>
      <c r="P12" s="36">
        <v>1313</v>
      </c>
      <c r="Q12" s="36">
        <v>1313</v>
      </c>
      <c r="R12" s="36">
        <v>1313</v>
      </c>
      <c r="S12" s="36">
        <v>1313</v>
      </c>
      <c r="T12" s="36">
        <v>1313</v>
      </c>
      <c r="U12" s="36">
        <v>1313</v>
      </c>
    </row>
    <row r="13" spans="1:21" ht="54" customHeight="1" x14ac:dyDescent="0.25">
      <c r="B13" s="46" t="s">
        <v>104</v>
      </c>
      <c r="C13" s="23" t="s">
        <v>123</v>
      </c>
      <c r="D13" s="24">
        <v>2105</v>
      </c>
      <c r="E13" s="25"/>
      <c r="F13" s="26"/>
      <c r="G13" s="26"/>
      <c r="H13" s="26"/>
      <c r="I13" s="24">
        <v>2125</v>
      </c>
      <c r="J13" s="24">
        <v>2132</v>
      </c>
      <c r="K13" s="24">
        <v>2132</v>
      </c>
      <c r="L13" s="24">
        <v>2132</v>
      </c>
      <c r="M13" s="24">
        <v>2132</v>
      </c>
      <c r="N13" s="24">
        <v>2132</v>
      </c>
      <c r="O13" s="24">
        <v>2132</v>
      </c>
      <c r="P13" s="24">
        <v>2132</v>
      </c>
      <c r="Q13" s="24">
        <v>2132</v>
      </c>
      <c r="R13" s="24">
        <v>2132</v>
      </c>
      <c r="S13" s="24">
        <v>2132</v>
      </c>
      <c r="T13" s="24">
        <v>2132</v>
      </c>
      <c r="U13" s="24">
        <v>2132</v>
      </c>
    </row>
    <row r="14" spans="1:21" ht="83.25" customHeight="1" x14ac:dyDescent="0.25">
      <c r="B14" s="33">
        <v>2</v>
      </c>
      <c r="C14" s="27" t="s">
        <v>130</v>
      </c>
      <c r="D14" s="55">
        <v>100</v>
      </c>
      <c r="E14" s="28">
        <v>1</v>
      </c>
      <c r="F14" s="28">
        <v>1</v>
      </c>
      <c r="G14" s="28">
        <v>1</v>
      </c>
      <c r="H14" s="28">
        <v>1</v>
      </c>
      <c r="I14" s="55">
        <v>100</v>
      </c>
      <c r="J14" s="55">
        <v>100</v>
      </c>
      <c r="K14" s="55">
        <v>100</v>
      </c>
      <c r="L14" s="55">
        <v>100</v>
      </c>
      <c r="M14" s="55">
        <v>100</v>
      </c>
      <c r="N14" s="55">
        <v>100</v>
      </c>
      <c r="O14" s="55">
        <v>100</v>
      </c>
      <c r="P14" s="55">
        <v>100</v>
      </c>
      <c r="Q14" s="55">
        <v>100</v>
      </c>
      <c r="R14" s="55">
        <v>100</v>
      </c>
      <c r="S14" s="55">
        <v>100</v>
      </c>
      <c r="T14" s="55">
        <v>100</v>
      </c>
      <c r="U14" s="55">
        <v>100</v>
      </c>
    </row>
    <row r="15" spans="1:21" ht="53.25" customHeight="1" x14ac:dyDescent="0.25">
      <c r="B15" s="33" t="s">
        <v>124</v>
      </c>
      <c r="C15" s="31" t="s">
        <v>127</v>
      </c>
      <c r="D15" s="55">
        <v>6</v>
      </c>
      <c r="E15" s="28"/>
      <c r="F15" s="28"/>
      <c r="G15" s="28"/>
      <c r="H15" s="28"/>
      <c r="I15" s="55">
        <v>3</v>
      </c>
      <c r="J15" s="55">
        <v>1</v>
      </c>
      <c r="K15" s="55">
        <v>1</v>
      </c>
      <c r="L15" s="55">
        <v>1</v>
      </c>
      <c r="M15" s="55">
        <v>1</v>
      </c>
      <c r="N15" s="55">
        <v>1</v>
      </c>
      <c r="O15" s="55">
        <v>1</v>
      </c>
      <c r="P15" s="55">
        <v>1</v>
      </c>
      <c r="Q15" s="55">
        <v>1</v>
      </c>
      <c r="R15" s="55">
        <v>1</v>
      </c>
      <c r="S15" s="55">
        <v>1</v>
      </c>
      <c r="T15" s="55">
        <v>1</v>
      </c>
      <c r="U15" s="55">
        <v>1</v>
      </c>
    </row>
    <row r="16" spans="1:21" ht="61.5" customHeight="1" x14ac:dyDescent="0.25">
      <c r="B16" s="33" t="s">
        <v>125</v>
      </c>
      <c r="C16" s="31" t="s">
        <v>128</v>
      </c>
      <c r="D16" s="55">
        <v>6</v>
      </c>
      <c r="E16" s="28"/>
      <c r="F16" s="28"/>
      <c r="G16" s="28"/>
      <c r="H16" s="28"/>
      <c r="I16" s="55">
        <v>3</v>
      </c>
      <c r="J16" s="55">
        <v>1</v>
      </c>
      <c r="K16" s="55">
        <v>1</v>
      </c>
      <c r="L16" s="55">
        <v>1</v>
      </c>
      <c r="M16" s="55">
        <v>1</v>
      </c>
      <c r="N16" s="55">
        <v>1</v>
      </c>
      <c r="O16" s="55">
        <v>1</v>
      </c>
      <c r="P16" s="55">
        <v>1</v>
      </c>
      <c r="Q16" s="55">
        <v>1</v>
      </c>
      <c r="R16" s="55">
        <v>1</v>
      </c>
      <c r="S16" s="55">
        <v>1</v>
      </c>
      <c r="T16" s="55">
        <v>1</v>
      </c>
      <c r="U16" s="55">
        <v>1</v>
      </c>
    </row>
    <row r="17" spans="1:21" ht="53.25" customHeight="1" x14ac:dyDescent="0.25">
      <c r="B17" s="47">
        <v>3</v>
      </c>
      <c r="C17" s="27" t="s">
        <v>132</v>
      </c>
      <c r="D17" s="57">
        <v>83</v>
      </c>
      <c r="E17" s="28">
        <v>0.86</v>
      </c>
      <c r="F17" s="28">
        <v>0.86</v>
      </c>
      <c r="G17" s="28">
        <v>0.86</v>
      </c>
      <c r="H17" s="28">
        <v>0.86</v>
      </c>
      <c r="I17" s="45">
        <f>I18/I19*100</f>
        <v>83.764705882352942</v>
      </c>
      <c r="J17" s="45">
        <f t="shared" ref="J17:U17" si="1">J18/J19*100</f>
        <v>83.81801125703565</v>
      </c>
      <c r="K17" s="45">
        <f t="shared" si="1"/>
        <v>83.81801125703565</v>
      </c>
      <c r="L17" s="45">
        <f t="shared" si="1"/>
        <v>83.81801125703565</v>
      </c>
      <c r="M17" s="45">
        <f t="shared" si="1"/>
        <v>83.81801125703565</v>
      </c>
      <c r="N17" s="45">
        <f t="shared" si="1"/>
        <v>83.81801125703565</v>
      </c>
      <c r="O17" s="45">
        <f t="shared" si="1"/>
        <v>83.81801125703565</v>
      </c>
      <c r="P17" s="45">
        <f t="shared" si="1"/>
        <v>83.81801125703565</v>
      </c>
      <c r="Q17" s="45">
        <f t="shared" si="1"/>
        <v>83.81801125703565</v>
      </c>
      <c r="R17" s="45">
        <f t="shared" si="1"/>
        <v>83.81801125703565</v>
      </c>
      <c r="S17" s="45">
        <f t="shared" si="1"/>
        <v>83.81801125703565</v>
      </c>
      <c r="T17" s="45">
        <f t="shared" si="1"/>
        <v>83.81801125703565</v>
      </c>
      <c r="U17" s="45">
        <f t="shared" si="1"/>
        <v>83.81801125703565</v>
      </c>
    </row>
    <row r="18" spans="1:21" ht="50.25" x14ac:dyDescent="0.3">
      <c r="A18"/>
      <c r="B18" s="47" t="s">
        <v>105</v>
      </c>
      <c r="C18" s="23" t="s">
        <v>107</v>
      </c>
      <c r="D18" s="24">
        <v>1763</v>
      </c>
      <c r="E18" s="29"/>
      <c r="F18" s="29"/>
      <c r="G18" s="29"/>
      <c r="H18" s="29"/>
      <c r="I18" s="24">
        <v>1780</v>
      </c>
      <c r="J18" s="24">
        <v>1787</v>
      </c>
      <c r="K18" s="24">
        <v>1787</v>
      </c>
      <c r="L18" s="24">
        <v>1787</v>
      </c>
      <c r="M18" s="24">
        <v>1787</v>
      </c>
      <c r="N18" s="24">
        <v>1787</v>
      </c>
      <c r="O18" s="24">
        <v>1787</v>
      </c>
      <c r="P18" s="24">
        <v>1787</v>
      </c>
      <c r="Q18" s="24">
        <v>1787</v>
      </c>
      <c r="R18" s="24">
        <v>1787</v>
      </c>
      <c r="S18" s="24">
        <v>1787</v>
      </c>
      <c r="T18" s="24">
        <v>1787</v>
      </c>
      <c r="U18" s="24">
        <v>1787</v>
      </c>
    </row>
    <row r="19" spans="1:21" ht="49.5" x14ac:dyDescent="0.3">
      <c r="A19"/>
      <c r="B19" s="47" t="s">
        <v>106</v>
      </c>
      <c r="C19" s="27" t="s">
        <v>102</v>
      </c>
      <c r="D19" s="24">
        <v>2105</v>
      </c>
      <c r="E19" s="29"/>
      <c r="F19" s="29"/>
      <c r="G19" s="29"/>
      <c r="H19" s="29"/>
      <c r="I19" s="24">
        <v>2125</v>
      </c>
      <c r="J19" s="24">
        <v>2132</v>
      </c>
      <c r="K19" s="24">
        <v>2132</v>
      </c>
      <c r="L19" s="24">
        <v>2132</v>
      </c>
      <c r="M19" s="24">
        <v>2132</v>
      </c>
      <c r="N19" s="24">
        <v>2132</v>
      </c>
      <c r="O19" s="24">
        <v>2132</v>
      </c>
      <c r="P19" s="24">
        <v>2132</v>
      </c>
      <c r="Q19" s="24">
        <v>2132</v>
      </c>
      <c r="R19" s="24">
        <v>2132</v>
      </c>
      <c r="S19" s="24">
        <v>2132</v>
      </c>
      <c r="T19" s="24">
        <v>2132</v>
      </c>
      <c r="U19" s="24">
        <v>2132</v>
      </c>
    </row>
    <row r="20" spans="1:21" ht="49.5" x14ac:dyDescent="0.25">
      <c r="A20"/>
      <c r="B20" s="24">
        <v>4</v>
      </c>
      <c r="C20" s="23" t="s">
        <v>121</v>
      </c>
      <c r="D20" s="24">
        <v>78</v>
      </c>
      <c r="E20" s="24">
        <v>78</v>
      </c>
      <c r="F20" s="24">
        <v>78</v>
      </c>
      <c r="G20" s="24">
        <v>78</v>
      </c>
      <c r="H20" s="24">
        <v>78</v>
      </c>
      <c r="I20" s="24">
        <v>86</v>
      </c>
      <c r="J20" s="24">
        <v>86</v>
      </c>
      <c r="K20" s="24">
        <v>86</v>
      </c>
      <c r="L20" s="24">
        <v>86</v>
      </c>
      <c r="M20" s="24">
        <v>86</v>
      </c>
      <c r="N20" s="24">
        <v>86</v>
      </c>
      <c r="O20" s="24">
        <v>86</v>
      </c>
      <c r="P20" s="24">
        <v>86</v>
      </c>
      <c r="Q20" s="24">
        <v>86</v>
      </c>
      <c r="R20" s="24">
        <v>86</v>
      </c>
      <c r="S20" s="24">
        <v>86</v>
      </c>
      <c r="T20" s="24">
        <v>86</v>
      </c>
      <c r="U20" s="24">
        <v>86</v>
      </c>
    </row>
    <row r="21" spans="1:21" ht="57" customHeight="1" x14ac:dyDescent="0.3">
      <c r="A21"/>
      <c r="B21" s="30">
        <v>5</v>
      </c>
      <c r="C21" s="27" t="s">
        <v>126</v>
      </c>
      <c r="D21" s="24"/>
      <c r="E21" s="29"/>
      <c r="F21" s="29"/>
      <c r="G21" s="29"/>
      <c r="H21" s="29"/>
      <c r="I21" s="24">
        <v>3</v>
      </c>
      <c r="J21" s="24">
        <v>4</v>
      </c>
      <c r="K21" s="24">
        <v>5</v>
      </c>
      <c r="L21" s="24">
        <v>6</v>
      </c>
      <c r="M21" s="24">
        <v>7</v>
      </c>
      <c r="N21" s="24">
        <v>8</v>
      </c>
      <c r="O21" s="24">
        <v>8</v>
      </c>
      <c r="P21" s="24">
        <v>8</v>
      </c>
      <c r="Q21" s="24">
        <v>8</v>
      </c>
      <c r="R21" s="24">
        <v>8</v>
      </c>
      <c r="S21" s="24">
        <v>8</v>
      </c>
      <c r="T21" s="24">
        <v>8</v>
      </c>
      <c r="U21" s="24">
        <v>8</v>
      </c>
    </row>
    <row r="22" spans="1:21" x14ac:dyDescent="0.25">
      <c r="A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</row>
    <row r="23" spans="1:21" ht="33" x14ac:dyDescent="0.25">
      <c r="A23"/>
      <c r="C23" s="58" t="s">
        <v>139</v>
      </c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</row>
    <row r="24" spans="1:21" x14ac:dyDescent="0.25">
      <c r="A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1:21" x14ac:dyDescent="0.25">
      <c r="A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1" x14ac:dyDescent="0.25">
      <c r="A26"/>
      <c r="C26" s="20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1" x14ac:dyDescent="0.25">
      <c r="A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  <row r="28" spans="1:21" x14ac:dyDescent="0.25">
      <c r="A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1" x14ac:dyDescent="0.25">
      <c r="A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</row>
    <row r="30" spans="1:21" x14ac:dyDescent="0.25">
      <c r="A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</row>
    <row r="31" spans="1:21" x14ac:dyDescent="0.25">
      <c r="A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</row>
    <row r="32" spans="1:21" x14ac:dyDescent="0.25">
      <c r="A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</row>
  </sheetData>
  <mergeCells count="9">
    <mergeCell ref="B5:U5"/>
    <mergeCell ref="B6:U6"/>
    <mergeCell ref="J2:U2"/>
    <mergeCell ref="B4:U4"/>
    <mergeCell ref="B8:B9"/>
    <mergeCell ref="C8:C9"/>
    <mergeCell ref="D8:D9"/>
    <mergeCell ref="U8:U9"/>
    <mergeCell ref="E8:P8"/>
  </mergeCells>
  <printOptions horizontalCentered="1"/>
  <pageMargins left="0.15748031496062992" right="0.15748031496062992" top="0.27906249999999999" bottom="0" header="0" footer="0"/>
  <pageSetup paperSize="9" scale="58" orientation="landscape" r:id="rId1"/>
  <headerFooter>
    <oddHeader>&amp;C&amp;12 5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view="pageLayout" zoomScaleNormal="100" workbookViewId="0">
      <selection activeCell="E2" sqref="E2"/>
    </sheetView>
  </sheetViews>
  <sheetFormatPr defaultRowHeight="15" x14ac:dyDescent="0.25"/>
  <cols>
    <col min="1" max="1" width="6.42578125" customWidth="1"/>
    <col min="2" max="2" width="10.85546875" customWidth="1"/>
    <col min="3" max="3" width="13.28515625" customWidth="1"/>
    <col min="4" max="4" width="20.5703125" customWidth="1"/>
    <col min="5" max="5" width="13.5703125" customWidth="1"/>
    <col min="6" max="6" width="22.5703125" customWidth="1"/>
    <col min="7" max="7" width="9.140625" hidden="1" customWidth="1"/>
  </cols>
  <sheetData>
    <row r="1" spans="1:6" ht="15.75" x14ac:dyDescent="0.25">
      <c r="A1" s="4"/>
      <c r="B1" s="4"/>
      <c r="C1" s="4"/>
      <c r="D1" s="4"/>
      <c r="F1" s="35" t="s">
        <v>50</v>
      </c>
    </row>
    <row r="2" spans="1:6" ht="15.75" x14ac:dyDescent="0.25">
      <c r="A2" s="4"/>
      <c r="B2" s="4"/>
      <c r="C2" s="4"/>
      <c r="D2" s="4"/>
      <c r="E2" s="4"/>
    </row>
    <row r="3" spans="1:6" ht="59.25" customHeight="1" x14ac:dyDescent="0.25">
      <c r="A3" s="246" t="s">
        <v>110</v>
      </c>
      <c r="B3" s="246"/>
      <c r="C3" s="246"/>
      <c r="D3" s="246"/>
      <c r="E3" s="246"/>
      <c r="F3" s="246"/>
    </row>
    <row r="4" spans="1:6" ht="6.75" customHeight="1" x14ac:dyDescent="0.25">
      <c r="A4" s="64"/>
      <c r="B4" s="64"/>
      <c r="C4" s="64"/>
      <c r="D4" s="64"/>
      <c r="E4" s="64"/>
      <c r="F4" s="64"/>
    </row>
    <row r="5" spans="1:6" ht="132" customHeight="1" x14ac:dyDescent="0.25">
      <c r="A5" s="51" t="s">
        <v>18</v>
      </c>
      <c r="B5" s="51" t="s">
        <v>111</v>
      </c>
      <c r="C5" s="51" t="s">
        <v>112</v>
      </c>
      <c r="D5" s="51" t="s">
        <v>113</v>
      </c>
      <c r="E5" s="51" t="s">
        <v>114</v>
      </c>
      <c r="F5" s="51" t="s">
        <v>115</v>
      </c>
    </row>
    <row r="6" spans="1:6" ht="15.75" x14ac:dyDescent="0.25">
      <c r="A6" s="52">
        <v>1</v>
      </c>
      <c r="B6" s="52">
        <v>2</v>
      </c>
      <c r="C6" s="52">
        <v>3</v>
      </c>
      <c r="D6" s="52">
        <v>4</v>
      </c>
      <c r="E6" s="52">
        <v>5</v>
      </c>
      <c r="F6" s="52">
        <v>6</v>
      </c>
    </row>
    <row r="7" spans="1:6" ht="15.75" x14ac:dyDescent="0.25">
      <c r="A7" s="53">
        <v>1</v>
      </c>
      <c r="B7" s="51" t="s">
        <v>81</v>
      </c>
      <c r="C7" s="51" t="s">
        <v>81</v>
      </c>
      <c r="D7" s="51" t="s">
        <v>81</v>
      </c>
      <c r="E7" s="51" t="s">
        <v>81</v>
      </c>
      <c r="F7" s="51" t="s">
        <v>81</v>
      </c>
    </row>
  </sheetData>
  <mergeCells count="1">
    <mergeCell ref="A3:F3"/>
  </mergeCells>
  <pageMargins left="0.51041666666666663" right="0.375" top="0.47916666666666669" bottom="0.75" header="0.3" footer="0.3"/>
  <pageSetup paperSize="9" orientation="portrait" r:id="rId1"/>
  <headerFooter>
    <oddHeader>&amp;C14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view="pageLayout" zoomScaleNormal="100" workbookViewId="0">
      <selection activeCell="D1" sqref="D1"/>
    </sheetView>
  </sheetViews>
  <sheetFormatPr defaultRowHeight="15" x14ac:dyDescent="0.25"/>
  <cols>
    <col min="1" max="1" width="6.7109375" customWidth="1"/>
    <col min="2" max="2" width="9" customWidth="1"/>
    <col min="3" max="3" width="15.5703125" customWidth="1"/>
    <col min="4" max="5" width="14.28515625" customWidth="1"/>
    <col min="6" max="6" width="27.5703125" customWidth="1"/>
    <col min="7" max="7" width="9.140625" hidden="1" customWidth="1"/>
  </cols>
  <sheetData>
    <row r="1" spans="1:6" ht="15.75" x14ac:dyDescent="0.25">
      <c r="A1" s="4"/>
      <c r="B1" s="4"/>
      <c r="C1" s="4"/>
      <c r="D1" s="4"/>
      <c r="F1" s="35" t="s">
        <v>120</v>
      </c>
    </row>
    <row r="2" spans="1:6" ht="15.75" x14ac:dyDescent="0.25">
      <c r="A2" s="4"/>
      <c r="B2" s="4"/>
      <c r="C2" s="4"/>
      <c r="D2" s="4"/>
      <c r="E2" s="4"/>
    </row>
    <row r="3" spans="1:6" ht="56.25" customHeight="1" x14ac:dyDescent="0.25">
      <c r="A3" s="246" t="s">
        <v>138</v>
      </c>
      <c r="B3" s="246"/>
      <c r="C3" s="246"/>
      <c r="D3" s="246"/>
      <c r="E3" s="246"/>
      <c r="F3" s="246"/>
    </row>
    <row r="4" spans="1:6" ht="7.5" customHeight="1" x14ac:dyDescent="0.25">
      <c r="A4" s="64"/>
      <c r="B4" s="64"/>
      <c r="C4" s="64"/>
      <c r="D4" s="64"/>
      <c r="E4" s="64"/>
      <c r="F4" s="64"/>
    </row>
    <row r="5" spans="1:6" ht="118.5" customHeight="1" x14ac:dyDescent="0.25">
      <c r="A5" s="51" t="s">
        <v>18</v>
      </c>
      <c r="B5" s="51" t="s">
        <v>116</v>
      </c>
      <c r="C5" s="51" t="s">
        <v>111</v>
      </c>
      <c r="D5" s="51" t="s">
        <v>117</v>
      </c>
      <c r="E5" s="51" t="s">
        <v>118</v>
      </c>
      <c r="F5" s="51" t="s">
        <v>119</v>
      </c>
    </row>
    <row r="6" spans="1:6" ht="15.75" x14ac:dyDescent="0.25">
      <c r="A6" s="52">
        <v>1</v>
      </c>
      <c r="B6" s="52">
        <v>2</v>
      </c>
      <c r="C6" s="52">
        <v>3</v>
      </c>
      <c r="D6" s="52">
        <v>4</v>
      </c>
      <c r="E6" s="52">
        <v>5</v>
      </c>
      <c r="F6" s="52">
        <v>6</v>
      </c>
    </row>
    <row r="7" spans="1:6" ht="15.75" x14ac:dyDescent="0.25">
      <c r="A7" s="53">
        <v>1</v>
      </c>
      <c r="B7" s="51" t="s">
        <v>81</v>
      </c>
      <c r="C7" s="51" t="s">
        <v>81</v>
      </c>
      <c r="D7" s="51" t="s">
        <v>81</v>
      </c>
      <c r="E7" s="51" t="s">
        <v>81</v>
      </c>
      <c r="F7" s="51" t="s">
        <v>81</v>
      </c>
    </row>
  </sheetData>
  <mergeCells count="1">
    <mergeCell ref="A3:F3"/>
  </mergeCells>
  <pageMargins left="0.7" right="0.7" top="0.5625" bottom="0.75" header="0.3" footer="0.3"/>
  <pageSetup paperSize="9" orientation="portrait" r:id="rId1"/>
  <headerFooter>
    <oddHeader>&amp;C15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"/>
  <sheetViews>
    <sheetView workbookViewId="0">
      <selection activeCell="E1" sqref="E1"/>
    </sheetView>
  </sheetViews>
  <sheetFormatPr defaultRowHeight="15" x14ac:dyDescent="0.25"/>
  <cols>
    <col min="2" max="2" width="21.7109375" customWidth="1"/>
    <col min="3" max="3" width="21.140625" customWidth="1"/>
    <col min="4" max="4" width="28" customWidth="1"/>
    <col min="5" max="5" width="43.5703125" customWidth="1"/>
  </cols>
  <sheetData>
    <row r="1" spans="1:5" ht="15.75" x14ac:dyDescent="0.25">
      <c r="A1" s="4"/>
      <c r="B1" s="4"/>
      <c r="C1" s="4"/>
      <c r="D1" s="4"/>
      <c r="E1" s="66" t="s">
        <v>109</v>
      </c>
    </row>
    <row r="2" spans="1:5" ht="15.75" x14ac:dyDescent="0.25">
      <c r="A2" s="4"/>
      <c r="B2" s="4"/>
      <c r="C2" s="4"/>
      <c r="D2" s="4"/>
      <c r="E2" s="4"/>
    </row>
    <row r="3" spans="1:5" ht="41.25" customHeight="1" x14ac:dyDescent="0.25">
      <c r="A3" s="247" t="s">
        <v>177</v>
      </c>
      <c r="B3" s="247"/>
      <c r="C3" s="247"/>
      <c r="D3" s="247"/>
      <c r="E3" s="247"/>
    </row>
    <row r="4" spans="1:5" ht="20.25" customHeight="1" x14ac:dyDescent="0.25">
      <c r="A4" s="105"/>
      <c r="B4" s="105"/>
      <c r="C4" s="105"/>
      <c r="D4" s="105"/>
      <c r="E4" s="105"/>
    </row>
    <row r="5" spans="1:5" ht="66" customHeight="1" x14ac:dyDescent="0.25">
      <c r="A5" s="49" t="s">
        <v>18</v>
      </c>
      <c r="B5" s="50" t="s">
        <v>42</v>
      </c>
      <c r="C5" s="50" t="s">
        <v>48</v>
      </c>
      <c r="D5" s="50" t="s">
        <v>49</v>
      </c>
      <c r="E5" s="50" t="s">
        <v>51</v>
      </c>
    </row>
    <row r="6" spans="1:5" ht="15.75" x14ac:dyDescent="0.25">
      <c r="A6" s="80">
        <v>1</v>
      </c>
      <c r="B6" s="80">
        <v>2</v>
      </c>
      <c r="C6" s="80">
        <v>3</v>
      </c>
      <c r="D6" s="80">
        <v>4</v>
      </c>
      <c r="E6" s="80">
        <v>5</v>
      </c>
    </row>
    <row r="7" spans="1:5" ht="15.75" x14ac:dyDescent="0.25">
      <c r="A7" s="81">
        <v>1</v>
      </c>
      <c r="B7" s="80" t="s">
        <v>81</v>
      </c>
      <c r="C7" s="80" t="s">
        <v>81</v>
      </c>
      <c r="D7" s="80" t="s">
        <v>81</v>
      </c>
      <c r="E7" s="80" t="s">
        <v>81</v>
      </c>
    </row>
  </sheetData>
  <mergeCells count="1">
    <mergeCell ref="A3:E3"/>
  </mergeCells>
  <pageMargins left="0.78740157480314965" right="0.78740157480314965" top="1.1811023622047245" bottom="0.39370078740157483" header="0.31496062992125984" footer="0.31496062992125984"/>
  <pageSetup paperSize="9" firstPageNumber="12" orientation="landscape" useFirstPageNumber="1" r:id="rId1"/>
  <headerFooter>
    <oddHeader>&amp;C&amp;P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workbookViewId="0">
      <selection activeCell="S1" sqref="S1:T1"/>
    </sheetView>
  </sheetViews>
  <sheetFormatPr defaultRowHeight="15" x14ac:dyDescent="0.25"/>
  <cols>
    <col min="2" max="2" width="20.42578125" customWidth="1"/>
    <col min="3" max="3" width="16.42578125" customWidth="1"/>
    <col min="4" max="4" width="13.140625" customWidth="1"/>
    <col min="5" max="5" width="8.85546875" customWidth="1"/>
    <col min="6" max="6" width="12.5703125" customWidth="1"/>
    <col min="7" max="7" width="18.7109375" customWidth="1"/>
  </cols>
  <sheetData>
    <row r="1" spans="1:20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79"/>
      <c r="S1" s="134" t="s">
        <v>35</v>
      </c>
      <c r="T1" s="134"/>
    </row>
    <row r="2" spans="1:20" ht="30.75" customHeight="1" x14ac:dyDescent="0.25">
      <c r="A2" s="247" t="s">
        <v>156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</row>
    <row r="3" spans="1:20" ht="14.25" customHeight="1" x14ac:dyDescent="0.25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</row>
    <row r="4" spans="1:20" ht="15.75" x14ac:dyDescent="0.25">
      <c r="A4" s="273" t="s">
        <v>18</v>
      </c>
      <c r="B4" s="274" t="s">
        <v>19</v>
      </c>
      <c r="C4" s="274" t="s">
        <v>20</v>
      </c>
      <c r="D4" s="274" t="s">
        <v>21</v>
      </c>
      <c r="E4" s="274" t="s">
        <v>22</v>
      </c>
      <c r="F4" s="274" t="s">
        <v>23</v>
      </c>
      <c r="G4" s="274" t="s">
        <v>0</v>
      </c>
      <c r="H4" s="273" t="s">
        <v>157</v>
      </c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</row>
    <row r="5" spans="1:20" ht="15.75" x14ac:dyDescent="0.25">
      <c r="A5" s="273"/>
      <c r="B5" s="274"/>
      <c r="C5" s="274"/>
      <c r="D5" s="274"/>
      <c r="E5" s="274"/>
      <c r="F5" s="274"/>
      <c r="G5" s="274"/>
      <c r="H5" s="85" t="s">
        <v>13</v>
      </c>
      <c r="I5" s="53" t="s">
        <v>2</v>
      </c>
      <c r="J5" s="53" t="s">
        <v>3</v>
      </c>
      <c r="K5" s="53" t="s">
        <v>4</v>
      </c>
      <c r="L5" s="53" t="s">
        <v>158</v>
      </c>
      <c r="M5" s="53" t="s">
        <v>5</v>
      </c>
      <c r="N5" s="53" t="s">
        <v>6</v>
      </c>
      <c r="O5" s="53" t="s">
        <v>7</v>
      </c>
      <c r="P5" s="86" t="s">
        <v>8</v>
      </c>
      <c r="Q5" s="86" t="s">
        <v>9</v>
      </c>
      <c r="R5" s="86" t="s">
        <v>10</v>
      </c>
      <c r="S5" s="86" t="s">
        <v>11</v>
      </c>
      <c r="T5" s="86" t="s">
        <v>12</v>
      </c>
    </row>
    <row r="6" spans="1:20" ht="15.75" x14ac:dyDescent="0.25">
      <c r="A6" s="87">
        <v>1</v>
      </c>
      <c r="B6" s="87">
        <v>2</v>
      </c>
      <c r="C6" s="87">
        <v>3</v>
      </c>
      <c r="D6" s="87">
        <v>4</v>
      </c>
      <c r="E6" s="87">
        <v>5</v>
      </c>
      <c r="F6" s="87">
        <v>6</v>
      </c>
      <c r="G6" s="87">
        <v>7</v>
      </c>
      <c r="H6" s="87">
        <v>8</v>
      </c>
      <c r="I6" s="87">
        <v>9</v>
      </c>
      <c r="J6" s="87">
        <v>10</v>
      </c>
      <c r="K6" s="87">
        <v>11</v>
      </c>
      <c r="L6" s="87">
        <v>12</v>
      </c>
      <c r="M6" s="87">
        <v>13</v>
      </c>
      <c r="N6" s="87">
        <v>14</v>
      </c>
      <c r="O6" s="87">
        <v>15</v>
      </c>
      <c r="P6" s="88">
        <v>16</v>
      </c>
      <c r="Q6" s="88">
        <v>17</v>
      </c>
      <c r="R6" s="88">
        <v>18</v>
      </c>
      <c r="S6" s="88">
        <v>19</v>
      </c>
      <c r="T6" s="88">
        <v>20</v>
      </c>
    </row>
    <row r="7" spans="1:20" ht="48" customHeight="1" x14ac:dyDescent="0.25">
      <c r="A7" s="269" t="s">
        <v>159</v>
      </c>
      <c r="B7" s="270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0"/>
      <c r="Q7" s="270"/>
      <c r="R7" s="270"/>
      <c r="S7" s="270"/>
      <c r="T7" s="271"/>
    </row>
    <row r="8" spans="1:20" ht="15.75" x14ac:dyDescent="0.25">
      <c r="A8" s="264">
        <v>1</v>
      </c>
      <c r="B8" s="252" t="s">
        <v>160</v>
      </c>
      <c r="C8" s="272" t="s">
        <v>81</v>
      </c>
      <c r="D8" s="272" t="s">
        <v>87</v>
      </c>
      <c r="E8" s="272" t="s">
        <v>87</v>
      </c>
      <c r="F8" s="272" t="s">
        <v>87</v>
      </c>
      <c r="G8" s="90" t="s">
        <v>13</v>
      </c>
      <c r="H8" s="91">
        <f>H9+H10+H11+H12</f>
        <v>0</v>
      </c>
      <c r="I8" s="91">
        <f t="shared" ref="I8:T8" si="0">I9+I10+I11+I12</f>
        <v>0</v>
      </c>
      <c r="J8" s="91">
        <f t="shared" si="0"/>
        <v>0</v>
      </c>
      <c r="K8" s="91">
        <f t="shared" si="0"/>
        <v>0</v>
      </c>
      <c r="L8" s="91">
        <f t="shared" si="0"/>
        <v>0</v>
      </c>
      <c r="M8" s="91">
        <f t="shared" si="0"/>
        <v>0</v>
      </c>
      <c r="N8" s="91">
        <f t="shared" si="0"/>
        <v>0</v>
      </c>
      <c r="O8" s="91">
        <f t="shared" si="0"/>
        <v>0</v>
      </c>
      <c r="P8" s="92">
        <f t="shared" si="0"/>
        <v>0</v>
      </c>
      <c r="Q8" s="92">
        <f t="shared" si="0"/>
        <v>0</v>
      </c>
      <c r="R8" s="92">
        <f t="shared" si="0"/>
        <v>0</v>
      </c>
      <c r="S8" s="92">
        <f t="shared" si="0"/>
        <v>0</v>
      </c>
      <c r="T8" s="92">
        <f t="shared" si="0"/>
        <v>0</v>
      </c>
    </row>
    <row r="9" spans="1:20" ht="31.5" x14ac:dyDescent="0.25">
      <c r="A9" s="265"/>
      <c r="B9" s="255"/>
      <c r="C9" s="272"/>
      <c r="D9" s="272"/>
      <c r="E9" s="272"/>
      <c r="F9" s="272"/>
      <c r="G9" s="93" t="s">
        <v>14</v>
      </c>
      <c r="H9" s="94">
        <f>I9+K9+J9+L9+M9+N9+O9+P9+Q9+R9+S9+T9</f>
        <v>0</v>
      </c>
      <c r="I9" s="94">
        <v>0</v>
      </c>
      <c r="J9" s="94">
        <v>0</v>
      </c>
      <c r="K9" s="94">
        <v>0</v>
      </c>
      <c r="L9" s="94">
        <v>0</v>
      </c>
      <c r="M9" s="94">
        <v>0</v>
      </c>
      <c r="N9" s="94">
        <v>0</v>
      </c>
      <c r="O9" s="94">
        <v>0</v>
      </c>
      <c r="P9" s="95">
        <v>0</v>
      </c>
      <c r="Q9" s="95">
        <v>0</v>
      </c>
      <c r="R9" s="95">
        <v>0</v>
      </c>
      <c r="S9" s="95">
        <v>0</v>
      </c>
      <c r="T9" s="95">
        <v>0</v>
      </c>
    </row>
    <row r="10" spans="1:20" ht="47.25" x14ac:dyDescent="0.25">
      <c r="A10" s="265"/>
      <c r="B10" s="255"/>
      <c r="C10" s="272"/>
      <c r="D10" s="272"/>
      <c r="E10" s="272"/>
      <c r="F10" s="272"/>
      <c r="G10" s="93" t="s">
        <v>15</v>
      </c>
      <c r="H10" s="94">
        <f>I10+K10+J10+L10+M10+N10+O10+P10+Q10+R10+S10+T10</f>
        <v>0</v>
      </c>
      <c r="I10" s="94">
        <v>0</v>
      </c>
      <c r="J10" s="94">
        <v>0</v>
      </c>
      <c r="K10" s="94">
        <v>0</v>
      </c>
      <c r="L10" s="94">
        <v>0</v>
      </c>
      <c r="M10" s="94">
        <v>0</v>
      </c>
      <c r="N10" s="94">
        <v>0</v>
      </c>
      <c r="O10" s="94">
        <v>0</v>
      </c>
      <c r="P10" s="95">
        <v>0</v>
      </c>
      <c r="Q10" s="95">
        <v>0</v>
      </c>
      <c r="R10" s="95">
        <v>0</v>
      </c>
      <c r="S10" s="95">
        <v>0</v>
      </c>
      <c r="T10" s="95">
        <v>0</v>
      </c>
    </row>
    <row r="11" spans="1:20" ht="15.75" x14ac:dyDescent="0.25">
      <c r="A11" s="265"/>
      <c r="B11" s="255"/>
      <c r="C11" s="272"/>
      <c r="D11" s="272"/>
      <c r="E11" s="272"/>
      <c r="F11" s="272"/>
      <c r="G11" s="93" t="s">
        <v>16</v>
      </c>
      <c r="H11" s="94">
        <f>I11+K11+J11+L11+M11+N11+O11+P11+Q11+R11+S11+T11</f>
        <v>0</v>
      </c>
      <c r="I11" s="94">
        <v>0</v>
      </c>
      <c r="J11" s="94">
        <v>0</v>
      </c>
      <c r="K11" s="94">
        <v>0</v>
      </c>
      <c r="L11" s="94">
        <v>0</v>
      </c>
      <c r="M11" s="94">
        <v>0</v>
      </c>
      <c r="N11" s="94">
        <v>0</v>
      </c>
      <c r="O11" s="94">
        <v>0</v>
      </c>
      <c r="P11" s="95">
        <v>0</v>
      </c>
      <c r="Q11" s="95">
        <v>0</v>
      </c>
      <c r="R11" s="95">
        <v>0</v>
      </c>
      <c r="S11" s="95">
        <v>0</v>
      </c>
      <c r="T11" s="95">
        <v>0</v>
      </c>
    </row>
    <row r="12" spans="1:20" ht="31.5" x14ac:dyDescent="0.25">
      <c r="A12" s="265"/>
      <c r="B12" s="255"/>
      <c r="C12" s="272"/>
      <c r="D12" s="272"/>
      <c r="E12" s="272"/>
      <c r="F12" s="272"/>
      <c r="G12" s="93" t="s">
        <v>17</v>
      </c>
      <c r="H12" s="94">
        <f>I12+K12+J12+L12+M12+N12+O12+P12+Q12+R12+S12+T12</f>
        <v>0</v>
      </c>
      <c r="I12" s="94">
        <v>0</v>
      </c>
      <c r="J12" s="94">
        <v>0</v>
      </c>
      <c r="K12" s="94">
        <v>0</v>
      </c>
      <c r="L12" s="94">
        <v>0</v>
      </c>
      <c r="M12" s="94">
        <v>0</v>
      </c>
      <c r="N12" s="94">
        <v>0</v>
      </c>
      <c r="O12" s="94">
        <v>0</v>
      </c>
      <c r="P12" s="95">
        <v>0</v>
      </c>
      <c r="Q12" s="95">
        <v>0</v>
      </c>
      <c r="R12" s="95">
        <v>0</v>
      </c>
      <c r="S12" s="95">
        <v>0</v>
      </c>
      <c r="T12" s="95">
        <v>0</v>
      </c>
    </row>
    <row r="13" spans="1:20" ht="15.75" x14ac:dyDescent="0.25">
      <c r="A13" s="265"/>
      <c r="B13" s="255"/>
      <c r="C13" s="249" t="s">
        <v>81</v>
      </c>
      <c r="D13" s="249" t="s">
        <v>81</v>
      </c>
      <c r="E13" s="249" t="s">
        <v>81</v>
      </c>
      <c r="F13" s="249" t="s">
        <v>81</v>
      </c>
      <c r="G13" s="90" t="s">
        <v>13</v>
      </c>
      <c r="H13" s="91">
        <f>H14+H15+H16+H17</f>
        <v>0</v>
      </c>
      <c r="I13" s="91">
        <f t="shared" ref="I13:T13" si="1">I14+I15+I16+I17</f>
        <v>0</v>
      </c>
      <c r="J13" s="91">
        <f t="shared" si="1"/>
        <v>0</v>
      </c>
      <c r="K13" s="91">
        <f t="shared" si="1"/>
        <v>0</v>
      </c>
      <c r="L13" s="91">
        <f t="shared" si="1"/>
        <v>0</v>
      </c>
      <c r="M13" s="91">
        <f t="shared" si="1"/>
        <v>0</v>
      </c>
      <c r="N13" s="91">
        <f t="shared" si="1"/>
        <v>0</v>
      </c>
      <c r="O13" s="91">
        <f t="shared" si="1"/>
        <v>0</v>
      </c>
      <c r="P13" s="92">
        <f t="shared" si="1"/>
        <v>0</v>
      </c>
      <c r="Q13" s="92">
        <f t="shared" si="1"/>
        <v>0</v>
      </c>
      <c r="R13" s="92">
        <f t="shared" si="1"/>
        <v>0</v>
      </c>
      <c r="S13" s="92">
        <f t="shared" si="1"/>
        <v>0</v>
      </c>
      <c r="T13" s="92">
        <f t="shared" si="1"/>
        <v>0</v>
      </c>
    </row>
    <row r="14" spans="1:20" ht="31.5" x14ac:dyDescent="0.25">
      <c r="A14" s="265"/>
      <c r="B14" s="255"/>
      <c r="C14" s="250"/>
      <c r="D14" s="250"/>
      <c r="E14" s="250"/>
      <c r="F14" s="250"/>
      <c r="G14" s="93" t="s">
        <v>14</v>
      </c>
      <c r="H14" s="94">
        <f>I14+K14+J14+L14+M14+N14+O14+P14+Q14+R14+S14+T14</f>
        <v>0</v>
      </c>
      <c r="I14" s="94">
        <v>0</v>
      </c>
      <c r="J14" s="94">
        <v>0</v>
      </c>
      <c r="K14" s="94">
        <v>0</v>
      </c>
      <c r="L14" s="94">
        <v>0</v>
      </c>
      <c r="M14" s="94">
        <v>0</v>
      </c>
      <c r="N14" s="94">
        <v>0</v>
      </c>
      <c r="O14" s="94">
        <v>0</v>
      </c>
      <c r="P14" s="95">
        <v>0</v>
      </c>
      <c r="Q14" s="95">
        <v>0</v>
      </c>
      <c r="R14" s="95">
        <v>0</v>
      </c>
      <c r="S14" s="95">
        <v>0</v>
      </c>
      <c r="T14" s="95">
        <v>0</v>
      </c>
    </row>
    <row r="15" spans="1:20" ht="47.25" x14ac:dyDescent="0.25">
      <c r="A15" s="265"/>
      <c r="B15" s="255"/>
      <c r="C15" s="250"/>
      <c r="D15" s="250"/>
      <c r="E15" s="250"/>
      <c r="F15" s="250"/>
      <c r="G15" s="93" t="s">
        <v>15</v>
      </c>
      <c r="H15" s="94">
        <f>I15+K15+J15+L15+M15+N15+O15+P15+Q15+R15+S15+T15</f>
        <v>0</v>
      </c>
      <c r="I15" s="94">
        <v>0</v>
      </c>
      <c r="J15" s="94">
        <v>0</v>
      </c>
      <c r="K15" s="94">
        <v>0</v>
      </c>
      <c r="L15" s="94">
        <v>0</v>
      </c>
      <c r="M15" s="94">
        <v>0</v>
      </c>
      <c r="N15" s="94">
        <v>0</v>
      </c>
      <c r="O15" s="94">
        <v>0</v>
      </c>
      <c r="P15" s="95">
        <v>0</v>
      </c>
      <c r="Q15" s="95">
        <v>0</v>
      </c>
      <c r="R15" s="95">
        <v>0</v>
      </c>
      <c r="S15" s="95">
        <v>0</v>
      </c>
      <c r="T15" s="95">
        <v>0</v>
      </c>
    </row>
    <row r="16" spans="1:20" ht="15.75" x14ac:dyDescent="0.25">
      <c r="A16" s="265"/>
      <c r="B16" s="255"/>
      <c r="C16" s="250"/>
      <c r="D16" s="250"/>
      <c r="E16" s="250"/>
      <c r="F16" s="250"/>
      <c r="G16" s="93" t="s">
        <v>16</v>
      </c>
      <c r="H16" s="94">
        <f>I16+K16+J16+L16+M16+N16+O16+P16+Q16+R16+S16+T16</f>
        <v>0</v>
      </c>
      <c r="I16" s="94">
        <v>0</v>
      </c>
      <c r="J16" s="94">
        <v>0</v>
      </c>
      <c r="K16" s="94">
        <v>0</v>
      </c>
      <c r="L16" s="94">
        <v>0</v>
      </c>
      <c r="M16" s="94">
        <v>0</v>
      </c>
      <c r="N16" s="94">
        <v>0</v>
      </c>
      <c r="O16" s="94">
        <v>0</v>
      </c>
      <c r="P16" s="95">
        <v>0</v>
      </c>
      <c r="Q16" s="95">
        <v>0</v>
      </c>
      <c r="R16" s="95">
        <v>0</v>
      </c>
      <c r="S16" s="95">
        <v>0</v>
      </c>
      <c r="T16" s="95">
        <v>0</v>
      </c>
    </row>
    <row r="17" spans="1:20" ht="31.5" x14ac:dyDescent="0.25">
      <c r="A17" s="266"/>
      <c r="B17" s="258"/>
      <c r="C17" s="232"/>
      <c r="D17" s="232"/>
      <c r="E17" s="232"/>
      <c r="F17" s="232"/>
      <c r="G17" s="93" t="s">
        <v>17</v>
      </c>
      <c r="H17" s="94">
        <f>I17+K17+J17+L17+M17+N17+O17+P17+Q17+R17+S17+T17</f>
        <v>0</v>
      </c>
      <c r="I17" s="94">
        <v>0</v>
      </c>
      <c r="J17" s="94">
        <v>0</v>
      </c>
      <c r="K17" s="94">
        <v>0</v>
      </c>
      <c r="L17" s="94">
        <v>0</v>
      </c>
      <c r="M17" s="94">
        <v>0</v>
      </c>
      <c r="N17" s="94">
        <v>0</v>
      </c>
      <c r="O17" s="94">
        <v>0</v>
      </c>
      <c r="P17" s="95">
        <v>0</v>
      </c>
      <c r="Q17" s="95">
        <v>0</v>
      </c>
      <c r="R17" s="95">
        <v>0</v>
      </c>
      <c r="S17" s="95">
        <v>0</v>
      </c>
      <c r="T17" s="95">
        <v>0</v>
      </c>
    </row>
    <row r="18" spans="1:20" ht="15.75" x14ac:dyDescent="0.25">
      <c r="A18" s="251"/>
      <c r="B18" s="252" t="s">
        <v>161</v>
      </c>
      <c r="C18" s="253"/>
      <c r="D18" s="253"/>
      <c r="E18" s="254"/>
      <c r="F18" s="248"/>
      <c r="G18" s="90" t="s">
        <v>13</v>
      </c>
      <c r="H18" s="91">
        <f t="shared" ref="H18:T18" si="2">H19+H20+H21+H22</f>
        <v>0</v>
      </c>
      <c r="I18" s="91">
        <f t="shared" si="2"/>
        <v>0</v>
      </c>
      <c r="J18" s="91">
        <f t="shared" si="2"/>
        <v>0</v>
      </c>
      <c r="K18" s="91">
        <f t="shared" si="2"/>
        <v>0</v>
      </c>
      <c r="L18" s="91">
        <f t="shared" si="2"/>
        <v>0</v>
      </c>
      <c r="M18" s="91">
        <f t="shared" si="2"/>
        <v>0</v>
      </c>
      <c r="N18" s="91">
        <f t="shared" si="2"/>
        <v>0</v>
      </c>
      <c r="O18" s="91">
        <f t="shared" si="2"/>
        <v>0</v>
      </c>
      <c r="P18" s="92">
        <f t="shared" si="2"/>
        <v>0</v>
      </c>
      <c r="Q18" s="92">
        <f t="shared" si="2"/>
        <v>0</v>
      </c>
      <c r="R18" s="92">
        <f t="shared" si="2"/>
        <v>0</v>
      </c>
      <c r="S18" s="92">
        <f t="shared" si="2"/>
        <v>0</v>
      </c>
      <c r="T18" s="92">
        <f t="shared" si="2"/>
        <v>0</v>
      </c>
    </row>
    <row r="19" spans="1:20" ht="31.5" x14ac:dyDescent="0.25">
      <c r="A19" s="251"/>
      <c r="B19" s="255"/>
      <c r="C19" s="256"/>
      <c r="D19" s="256"/>
      <c r="E19" s="257"/>
      <c r="F19" s="248"/>
      <c r="G19" s="93" t="s">
        <v>14</v>
      </c>
      <c r="H19" s="94">
        <f>I19+K19+J19+L19+M19+N19+O19+P19+Q19+R19+S19+T19</f>
        <v>0</v>
      </c>
      <c r="I19" s="94">
        <v>0</v>
      </c>
      <c r="J19" s="94">
        <v>0</v>
      </c>
      <c r="K19" s="94">
        <v>0</v>
      </c>
      <c r="L19" s="94">
        <v>0</v>
      </c>
      <c r="M19" s="94">
        <v>0</v>
      </c>
      <c r="N19" s="94">
        <v>0</v>
      </c>
      <c r="O19" s="94">
        <v>0</v>
      </c>
      <c r="P19" s="95">
        <v>0</v>
      </c>
      <c r="Q19" s="95">
        <v>0</v>
      </c>
      <c r="R19" s="95">
        <v>0</v>
      </c>
      <c r="S19" s="95">
        <v>0</v>
      </c>
      <c r="T19" s="95">
        <v>0</v>
      </c>
    </row>
    <row r="20" spans="1:20" ht="47.25" x14ac:dyDescent="0.25">
      <c r="A20" s="251"/>
      <c r="B20" s="255"/>
      <c r="C20" s="256"/>
      <c r="D20" s="256"/>
      <c r="E20" s="257"/>
      <c r="F20" s="248"/>
      <c r="G20" s="93" t="s">
        <v>15</v>
      </c>
      <c r="H20" s="94">
        <f>I20+K20+J20+L20+M20+N20+O20+P20+Q20+R20+S20+T20</f>
        <v>0</v>
      </c>
      <c r="I20" s="94">
        <v>0</v>
      </c>
      <c r="J20" s="94">
        <v>0</v>
      </c>
      <c r="K20" s="94">
        <v>0</v>
      </c>
      <c r="L20" s="94">
        <v>0</v>
      </c>
      <c r="M20" s="94">
        <v>0</v>
      </c>
      <c r="N20" s="94">
        <v>0</v>
      </c>
      <c r="O20" s="94">
        <v>0</v>
      </c>
      <c r="P20" s="95">
        <v>0</v>
      </c>
      <c r="Q20" s="95">
        <v>0</v>
      </c>
      <c r="R20" s="95">
        <v>0</v>
      </c>
      <c r="S20" s="95">
        <v>0</v>
      </c>
      <c r="T20" s="95">
        <v>0</v>
      </c>
    </row>
    <row r="21" spans="1:20" ht="15.75" x14ac:dyDescent="0.25">
      <c r="A21" s="251"/>
      <c r="B21" s="255"/>
      <c r="C21" s="256"/>
      <c r="D21" s="256"/>
      <c r="E21" s="257"/>
      <c r="F21" s="248"/>
      <c r="G21" s="93" t="s">
        <v>16</v>
      </c>
      <c r="H21" s="94">
        <f>I21+K21+J21+L21+M21+N21+O21+P21+Q21+R21+S21+T21</f>
        <v>0</v>
      </c>
      <c r="I21" s="94">
        <v>0</v>
      </c>
      <c r="J21" s="94">
        <v>0</v>
      </c>
      <c r="K21" s="94">
        <v>0</v>
      </c>
      <c r="L21" s="94">
        <v>0</v>
      </c>
      <c r="M21" s="94">
        <v>0</v>
      </c>
      <c r="N21" s="94">
        <v>0</v>
      </c>
      <c r="O21" s="94">
        <v>0</v>
      </c>
      <c r="P21" s="95">
        <v>0</v>
      </c>
      <c r="Q21" s="95">
        <v>0</v>
      </c>
      <c r="R21" s="95">
        <v>0</v>
      </c>
      <c r="S21" s="95">
        <v>0</v>
      </c>
      <c r="T21" s="95">
        <v>0</v>
      </c>
    </row>
    <row r="22" spans="1:20" ht="31.5" x14ac:dyDescent="0.25">
      <c r="A22" s="251"/>
      <c r="B22" s="258"/>
      <c r="C22" s="259"/>
      <c r="D22" s="259"/>
      <c r="E22" s="260"/>
      <c r="F22" s="248"/>
      <c r="G22" s="93" t="s">
        <v>17</v>
      </c>
      <c r="H22" s="94">
        <f>I22+K22+J22+L22+M22+N22+O22+P22+Q22+R22+S22+T22</f>
        <v>0</v>
      </c>
      <c r="I22" s="94">
        <v>0</v>
      </c>
      <c r="J22" s="94">
        <v>0</v>
      </c>
      <c r="K22" s="94">
        <v>0</v>
      </c>
      <c r="L22" s="94">
        <v>0</v>
      </c>
      <c r="M22" s="94">
        <v>0</v>
      </c>
      <c r="N22" s="94">
        <v>0</v>
      </c>
      <c r="O22" s="94">
        <v>0</v>
      </c>
      <c r="P22" s="95">
        <v>0</v>
      </c>
      <c r="Q22" s="95">
        <v>0</v>
      </c>
      <c r="R22" s="95">
        <v>0</v>
      </c>
      <c r="S22" s="95">
        <v>0</v>
      </c>
      <c r="T22" s="95">
        <v>0</v>
      </c>
    </row>
    <row r="23" spans="1:20" ht="15.75" x14ac:dyDescent="0.25">
      <c r="A23" s="261" t="s">
        <v>162</v>
      </c>
      <c r="B23" s="262"/>
      <c r="C23" s="262"/>
      <c r="D23" s="262"/>
      <c r="E23" s="262"/>
      <c r="F23" s="262"/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62"/>
      <c r="R23" s="262"/>
      <c r="S23" s="262"/>
      <c r="T23" s="263"/>
    </row>
    <row r="24" spans="1:20" ht="15.75" x14ac:dyDescent="0.25">
      <c r="A24" s="264">
        <v>1</v>
      </c>
      <c r="B24" s="267" t="s">
        <v>30</v>
      </c>
      <c r="C24" s="249"/>
      <c r="D24" s="248"/>
      <c r="E24" s="248"/>
      <c r="F24" s="248"/>
      <c r="G24" s="90" t="s">
        <v>13</v>
      </c>
      <c r="H24" s="91">
        <f t="shared" ref="H24:T24" si="3">H25+H26+H27+H28</f>
        <v>0</v>
      </c>
      <c r="I24" s="91">
        <f t="shared" si="3"/>
        <v>0</v>
      </c>
      <c r="J24" s="91">
        <f t="shared" si="3"/>
        <v>0</v>
      </c>
      <c r="K24" s="91">
        <f t="shared" si="3"/>
        <v>0</v>
      </c>
      <c r="L24" s="91">
        <f t="shared" si="3"/>
        <v>0</v>
      </c>
      <c r="M24" s="91">
        <f t="shared" si="3"/>
        <v>0</v>
      </c>
      <c r="N24" s="91">
        <f t="shared" si="3"/>
        <v>0</v>
      </c>
      <c r="O24" s="91">
        <f t="shared" si="3"/>
        <v>0</v>
      </c>
      <c r="P24" s="92">
        <f t="shared" si="3"/>
        <v>0</v>
      </c>
      <c r="Q24" s="92">
        <f t="shared" si="3"/>
        <v>0</v>
      </c>
      <c r="R24" s="92">
        <f t="shared" si="3"/>
        <v>0</v>
      </c>
      <c r="S24" s="92">
        <f t="shared" si="3"/>
        <v>0</v>
      </c>
      <c r="T24" s="92">
        <f t="shared" si="3"/>
        <v>0</v>
      </c>
    </row>
    <row r="25" spans="1:20" ht="31.5" x14ac:dyDescent="0.25">
      <c r="A25" s="265"/>
      <c r="B25" s="268"/>
      <c r="C25" s="250"/>
      <c r="D25" s="248"/>
      <c r="E25" s="248"/>
      <c r="F25" s="248"/>
      <c r="G25" s="93" t="s">
        <v>14</v>
      </c>
      <c r="H25" s="94">
        <f>I25+K25+J25+L25+M25+N25+O25+P25+Q25+R25+S25+T25</f>
        <v>0</v>
      </c>
      <c r="I25" s="94">
        <v>0</v>
      </c>
      <c r="J25" s="94">
        <v>0</v>
      </c>
      <c r="K25" s="94">
        <v>0</v>
      </c>
      <c r="L25" s="94">
        <v>0</v>
      </c>
      <c r="M25" s="94">
        <v>0</v>
      </c>
      <c r="N25" s="94">
        <v>0</v>
      </c>
      <c r="O25" s="94">
        <v>0</v>
      </c>
      <c r="P25" s="95">
        <v>0</v>
      </c>
      <c r="Q25" s="95">
        <v>0</v>
      </c>
      <c r="R25" s="95">
        <v>0</v>
      </c>
      <c r="S25" s="95">
        <v>0</v>
      </c>
      <c r="T25" s="95">
        <v>0</v>
      </c>
    </row>
    <row r="26" spans="1:20" ht="47.25" x14ac:dyDescent="0.25">
      <c r="A26" s="265"/>
      <c r="B26" s="268"/>
      <c r="C26" s="250"/>
      <c r="D26" s="248"/>
      <c r="E26" s="248"/>
      <c r="F26" s="248"/>
      <c r="G26" s="93" t="s">
        <v>15</v>
      </c>
      <c r="H26" s="94">
        <f>I26+K26+J26+L26+M26+N26+O26+P26+Q26+R26+S26+T26</f>
        <v>0</v>
      </c>
      <c r="I26" s="94">
        <v>0</v>
      </c>
      <c r="J26" s="94">
        <v>0</v>
      </c>
      <c r="K26" s="94">
        <v>0</v>
      </c>
      <c r="L26" s="94">
        <v>0</v>
      </c>
      <c r="M26" s="94">
        <v>0</v>
      </c>
      <c r="N26" s="94">
        <v>0</v>
      </c>
      <c r="O26" s="94">
        <v>0</v>
      </c>
      <c r="P26" s="95">
        <v>0</v>
      </c>
      <c r="Q26" s="95">
        <v>0</v>
      </c>
      <c r="R26" s="95">
        <v>0</v>
      </c>
      <c r="S26" s="95">
        <v>0</v>
      </c>
      <c r="T26" s="95">
        <v>0</v>
      </c>
    </row>
    <row r="27" spans="1:20" ht="15.75" x14ac:dyDescent="0.25">
      <c r="A27" s="265"/>
      <c r="B27" s="268"/>
      <c r="C27" s="250"/>
      <c r="D27" s="248"/>
      <c r="E27" s="248"/>
      <c r="F27" s="248"/>
      <c r="G27" s="93" t="s">
        <v>16</v>
      </c>
      <c r="H27" s="94">
        <f>I27+K27+J27+L27+M27+N27+O27+P27+Q27+R27+S27+T27</f>
        <v>0</v>
      </c>
      <c r="I27" s="94">
        <v>0</v>
      </c>
      <c r="J27" s="94">
        <v>0</v>
      </c>
      <c r="K27" s="94">
        <v>0</v>
      </c>
      <c r="L27" s="94">
        <v>0</v>
      </c>
      <c r="M27" s="94">
        <v>0</v>
      </c>
      <c r="N27" s="94">
        <v>0</v>
      </c>
      <c r="O27" s="94">
        <v>0</v>
      </c>
      <c r="P27" s="95">
        <v>0</v>
      </c>
      <c r="Q27" s="95">
        <v>0</v>
      </c>
      <c r="R27" s="95">
        <v>0</v>
      </c>
      <c r="S27" s="95">
        <v>0</v>
      </c>
      <c r="T27" s="95">
        <v>0</v>
      </c>
    </row>
    <row r="28" spans="1:20" ht="31.5" x14ac:dyDescent="0.25">
      <c r="A28" s="266"/>
      <c r="B28" s="229"/>
      <c r="C28" s="232"/>
      <c r="D28" s="248"/>
      <c r="E28" s="248"/>
      <c r="F28" s="248"/>
      <c r="G28" s="93" t="s">
        <v>17</v>
      </c>
      <c r="H28" s="94">
        <f>I28+K28+J28+L28+M28+N28+O28+P28+Q28+R28+S28+T28</f>
        <v>0</v>
      </c>
      <c r="I28" s="94">
        <v>0</v>
      </c>
      <c r="J28" s="94">
        <v>0</v>
      </c>
      <c r="K28" s="94">
        <v>0</v>
      </c>
      <c r="L28" s="94">
        <v>0</v>
      </c>
      <c r="M28" s="94">
        <v>0</v>
      </c>
      <c r="N28" s="94">
        <v>0</v>
      </c>
      <c r="O28" s="94">
        <v>0</v>
      </c>
      <c r="P28" s="95">
        <v>0</v>
      </c>
      <c r="Q28" s="95">
        <v>0</v>
      </c>
      <c r="R28" s="95">
        <v>0</v>
      </c>
      <c r="S28" s="95">
        <v>0</v>
      </c>
      <c r="T28" s="95">
        <v>0</v>
      </c>
    </row>
  </sheetData>
  <mergeCells count="31">
    <mergeCell ref="A2:T2"/>
    <mergeCell ref="A4:A5"/>
    <mergeCell ref="B4:B5"/>
    <mergeCell ref="C4:C5"/>
    <mergeCell ref="D4:D5"/>
    <mergeCell ref="E4:E5"/>
    <mergeCell ref="F4:F5"/>
    <mergeCell ref="G4:G5"/>
    <mergeCell ref="H4:T4"/>
    <mergeCell ref="D8:D12"/>
    <mergeCell ref="E8:E12"/>
    <mergeCell ref="F8:F12"/>
    <mergeCell ref="C13:C17"/>
    <mergeCell ref="D13:D17"/>
    <mergeCell ref="E13:E17"/>
    <mergeCell ref="F24:F28"/>
    <mergeCell ref="S1:T1"/>
    <mergeCell ref="F13:F17"/>
    <mergeCell ref="A18:A22"/>
    <mergeCell ref="B18:E22"/>
    <mergeCell ref="F18:F22"/>
    <mergeCell ref="A23:T23"/>
    <mergeCell ref="A24:A28"/>
    <mergeCell ref="B24:B28"/>
    <mergeCell ref="C24:C28"/>
    <mergeCell ref="D24:D28"/>
    <mergeCell ref="E24:E28"/>
    <mergeCell ref="A7:T7"/>
    <mergeCell ref="A8:A17"/>
    <mergeCell ref="B8:B17"/>
    <mergeCell ref="C8:C12"/>
  </mergeCells>
  <pageMargins left="0.78740157480314965" right="0.78740157480314965" top="1.1811023622047245" bottom="0.39370078740157483" header="0.31496062992125984" footer="0.31496062992125984"/>
  <pageSetup paperSize="9" scale="59" firstPageNumber="13" orientation="landscape" useFirstPageNumber="1" r:id="rId1"/>
  <headerFooter>
    <oddHeader>&amp;C&amp;P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workbookViewId="0">
      <selection activeCell="P1" sqref="P1"/>
    </sheetView>
  </sheetViews>
  <sheetFormatPr defaultRowHeight="15" x14ac:dyDescent="0.25"/>
  <cols>
    <col min="2" max="2" width="21.140625" customWidth="1"/>
    <col min="3" max="3" width="17.42578125" customWidth="1"/>
    <col min="16" max="16" width="16.7109375" customWidth="1"/>
  </cols>
  <sheetData>
    <row r="1" spans="1:16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82" t="s">
        <v>108</v>
      </c>
    </row>
    <row r="2" spans="1:16" ht="15.75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9.5" customHeight="1" x14ac:dyDescent="0.25">
      <c r="A3" s="247" t="s">
        <v>178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</row>
    <row r="4" spans="1:16" ht="19.5" customHeight="1" x14ac:dyDescent="0.25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</row>
    <row r="5" spans="1:16" ht="15.75" x14ac:dyDescent="0.25">
      <c r="A5" s="248" t="s">
        <v>18</v>
      </c>
      <c r="B5" s="272" t="s">
        <v>36</v>
      </c>
      <c r="C5" s="272" t="s">
        <v>37</v>
      </c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4"/>
      <c r="P5" s="272" t="s">
        <v>38</v>
      </c>
    </row>
    <row r="6" spans="1:16" ht="65.25" customHeight="1" x14ac:dyDescent="0.25">
      <c r="A6" s="248"/>
      <c r="B6" s="272"/>
      <c r="C6" s="272"/>
      <c r="D6" s="96" t="s">
        <v>2</v>
      </c>
      <c r="E6" s="96" t="s">
        <v>3</v>
      </c>
      <c r="F6" s="96" t="s">
        <v>4</v>
      </c>
      <c r="G6" s="96" t="s">
        <v>158</v>
      </c>
      <c r="H6" s="96" t="s">
        <v>5</v>
      </c>
      <c r="I6" s="96" t="s">
        <v>6</v>
      </c>
      <c r="J6" s="96" t="s">
        <v>7</v>
      </c>
      <c r="K6" s="96" t="s">
        <v>8</v>
      </c>
      <c r="L6" s="96" t="s">
        <v>9</v>
      </c>
      <c r="M6" s="96" t="s">
        <v>10</v>
      </c>
      <c r="N6" s="96" t="s">
        <v>11</v>
      </c>
      <c r="O6" s="96" t="s">
        <v>12</v>
      </c>
      <c r="P6" s="272"/>
    </row>
    <row r="7" spans="1:16" ht="15.75" x14ac:dyDescent="0.25">
      <c r="A7" s="80">
        <v>1</v>
      </c>
      <c r="B7" s="80">
        <v>2</v>
      </c>
      <c r="C7" s="80">
        <v>3</v>
      </c>
      <c r="D7" s="80">
        <v>4</v>
      </c>
      <c r="E7" s="80">
        <v>5</v>
      </c>
      <c r="F7" s="80">
        <v>6</v>
      </c>
      <c r="G7" s="80">
        <v>7</v>
      </c>
      <c r="H7" s="80">
        <v>8</v>
      </c>
      <c r="I7" s="80">
        <v>9</v>
      </c>
      <c r="J7" s="80">
        <v>10</v>
      </c>
      <c r="K7" s="80">
        <v>11</v>
      </c>
      <c r="L7" s="80">
        <v>12</v>
      </c>
      <c r="M7" s="80">
        <v>13</v>
      </c>
      <c r="N7" s="80">
        <v>14</v>
      </c>
      <c r="O7" s="80">
        <v>15</v>
      </c>
      <c r="P7" s="80">
        <v>16</v>
      </c>
    </row>
    <row r="8" spans="1:16" ht="65.25" customHeight="1" x14ac:dyDescent="0.25">
      <c r="A8" s="98">
        <v>1</v>
      </c>
      <c r="B8" s="97" t="s">
        <v>167</v>
      </c>
      <c r="C8" s="97" t="s">
        <v>168</v>
      </c>
      <c r="D8" s="98">
        <f t="shared" ref="D8:P8" si="0">D9+D10+D11+D12</f>
        <v>12004</v>
      </c>
      <c r="E8" s="98">
        <f t="shared" si="0"/>
        <v>11430</v>
      </c>
      <c r="F8" s="98">
        <f t="shared" si="0"/>
        <v>12200</v>
      </c>
      <c r="G8" s="98">
        <f t="shared" si="0"/>
        <v>12200</v>
      </c>
      <c r="H8" s="98">
        <f t="shared" si="0"/>
        <v>12200</v>
      </c>
      <c r="I8" s="98">
        <f t="shared" si="0"/>
        <v>12200</v>
      </c>
      <c r="J8" s="98">
        <f t="shared" si="0"/>
        <v>12200</v>
      </c>
      <c r="K8" s="98">
        <f t="shared" si="0"/>
        <v>12200</v>
      </c>
      <c r="L8" s="98">
        <f t="shared" si="0"/>
        <v>12200</v>
      </c>
      <c r="M8" s="98">
        <f t="shared" si="0"/>
        <v>12200</v>
      </c>
      <c r="N8" s="98">
        <f t="shared" si="0"/>
        <v>12200</v>
      </c>
      <c r="O8" s="98">
        <f t="shared" si="0"/>
        <v>12200</v>
      </c>
      <c r="P8" s="98">
        <f t="shared" si="0"/>
        <v>12200</v>
      </c>
    </row>
    <row r="9" spans="1:16" ht="80.25" customHeight="1" x14ac:dyDescent="0.25">
      <c r="A9" s="98" t="s">
        <v>169</v>
      </c>
      <c r="B9" s="97" t="s">
        <v>170</v>
      </c>
      <c r="C9" s="97" t="s">
        <v>168</v>
      </c>
      <c r="D9" s="99">
        <v>2175</v>
      </c>
      <c r="E9" s="99">
        <v>2100</v>
      </c>
      <c r="F9" s="99">
        <v>2100</v>
      </c>
      <c r="G9" s="99">
        <v>2100</v>
      </c>
      <c r="H9" s="99">
        <v>2100</v>
      </c>
      <c r="I9" s="99">
        <v>2100</v>
      </c>
      <c r="J9" s="99">
        <v>2100</v>
      </c>
      <c r="K9" s="99">
        <v>2100</v>
      </c>
      <c r="L9" s="99">
        <v>2100</v>
      </c>
      <c r="M9" s="99">
        <v>2100</v>
      </c>
      <c r="N9" s="99">
        <v>2100</v>
      </c>
      <c r="O9" s="99">
        <v>2100</v>
      </c>
      <c r="P9" s="99">
        <v>2100</v>
      </c>
    </row>
    <row r="10" spans="1:16" ht="77.25" customHeight="1" x14ac:dyDescent="0.25">
      <c r="A10" s="102" t="s">
        <v>104</v>
      </c>
      <c r="B10" s="103" t="s">
        <v>171</v>
      </c>
      <c r="C10" s="103" t="s">
        <v>168</v>
      </c>
      <c r="D10" s="99">
        <v>4514</v>
      </c>
      <c r="E10" s="99">
        <v>4550</v>
      </c>
      <c r="F10" s="99">
        <v>4800</v>
      </c>
      <c r="G10" s="99">
        <v>4800</v>
      </c>
      <c r="H10" s="99">
        <v>4800</v>
      </c>
      <c r="I10" s="99">
        <v>4800</v>
      </c>
      <c r="J10" s="99">
        <v>4800</v>
      </c>
      <c r="K10" s="99">
        <v>4800</v>
      </c>
      <c r="L10" s="99">
        <v>4800</v>
      </c>
      <c r="M10" s="99">
        <v>4800</v>
      </c>
      <c r="N10" s="99">
        <v>4800</v>
      </c>
      <c r="O10" s="99">
        <v>4800</v>
      </c>
      <c r="P10" s="99">
        <v>4800</v>
      </c>
    </row>
    <row r="11" spans="1:16" ht="96.75" customHeight="1" x14ac:dyDescent="0.25">
      <c r="A11" s="98" t="s">
        <v>172</v>
      </c>
      <c r="B11" s="101" t="s">
        <v>173</v>
      </c>
      <c r="C11" s="97" t="s">
        <v>168</v>
      </c>
      <c r="D11" s="99">
        <v>4755</v>
      </c>
      <c r="E11" s="99">
        <v>4180</v>
      </c>
      <c r="F11" s="99">
        <v>4700</v>
      </c>
      <c r="G11" s="99">
        <v>4700</v>
      </c>
      <c r="H11" s="99">
        <v>4700</v>
      </c>
      <c r="I11" s="99">
        <v>4700</v>
      </c>
      <c r="J11" s="99">
        <v>4700</v>
      </c>
      <c r="K11" s="99">
        <v>4700</v>
      </c>
      <c r="L11" s="99">
        <v>4700</v>
      </c>
      <c r="M11" s="99">
        <v>4700</v>
      </c>
      <c r="N11" s="99">
        <v>4700</v>
      </c>
      <c r="O11" s="99">
        <v>4700</v>
      </c>
      <c r="P11" s="99">
        <v>4700</v>
      </c>
    </row>
    <row r="12" spans="1:16" ht="69" customHeight="1" x14ac:dyDescent="0.25">
      <c r="A12" s="98" t="s">
        <v>175</v>
      </c>
      <c r="B12" s="101" t="s">
        <v>174</v>
      </c>
      <c r="C12" s="97" t="s">
        <v>168</v>
      </c>
      <c r="D12" s="99">
        <v>560</v>
      </c>
      <c r="E12" s="99">
        <v>600</v>
      </c>
      <c r="F12" s="99">
        <v>600</v>
      </c>
      <c r="G12" s="99">
        <v>600</v>
      </c>
      <c r="H12" s="99">
        <v>600</v>
      </c>
      <c r="I12" s="99">
        <v>600</v>
      </c>
      <c r="J12" s="99">
        <v>600</v>
      </c>
      <c r="K12" s="99">
        <v>600</v>
      </c>
      <c r="L12" s="99">
        <v>600</v>
      </c>
      <c r="M12" s="99">
        <v>600</v>
      </c>
      <c r="N12" s="99">
        <v>600</v>
      </c>
      <c r="O12" s="99">
        <v>600</v>
      </c>
      <c r="P12" s="99">
        <v>600</v>
      </c>
    </row>
  </sheetData>
  <mergeCells count="6">
    <mergeCell ref="A3:P3"/>
    <mergeCell ref="A5:A6"/>
    <mergeCell ref="B5:B6"/>
    <mergeCell ref="C5:C6"/>
    <mergeCell ref="D5:O5"/>
    <mergeCell ref="P5:P6"/>
  </mergeCells>
  <pageMargins left="0.78740157480314965" right="0.78740157480314965" top="1.1811023622047245" bottom="0.39370078740157483" header="0.31496062992125984" footer="0.31496062992125984"/>
  <pageSetup paperSize="9" scale="74" firstPageNumber="14" orientation="landscape" useFirstPageNumber="1" r:id="rId1"/>
  <headerFooter>
    <oddHeader>&amp;C&amp;P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workbookViewId="0">
      <selection activeCell="F1" sqref="F1"/>
    </sheetView>
  </sheetViews>
  <sheetFormatPr defaultRowHeight="15" x14ac:dyDescent="0.25"/>
  <cols>
    <col min="2" max="2" width="20.42578125" customWidth="1"/>
    <col min="3" max="3" width="20" customWidth="1"/>
    <col min="4" max="4" width="17" customWidth="1"/>
    <col min="5" max="5" width="20" customWidth="1"/>
    <col min="6" max="6" width="19.85546875" customWidth="1"/>
  </cols>
  <sheetData>
    <row r="1" spans="1:6" ht="15.75" x14ac:dyDescent="0.25">
      <c r="A1" s="4"/>
      <c r="B1" s="4"/>
      <c r="C1" s="4"/>
      <c r="D1" s="4"/>
      <c r="E1" s="4"/>
      <c r="F1" s="82" t="s">
        <v>41</v>
      </c>
    </row>
    <row r="2" spans="1:6" ht="15.75" x14ac:dyDescent="0.25">
      <c r="A2" s="4"/>
      <c r="B2" s="4"/>
      <c r="C2" s="4"/>
      <c r="D2" s="4"/>
      <c r="E2" s="4"/>
      <c r="F2" s="4"/>
    </row>
    <row r="3" spans="1:6" ht="29.25" customHeight="1" x14ac:dyDescent="0.25">
      <c r="A3" s="247" t="s">
        <v>179</v>
      </c>
      <c r="B3" s="247"/>
      <c r="C3" s="247"/>
      <c r="D3" s="247"/>
      <c r="E3" s="247"/>
      <c r="F3" s="247"/>
    </row>
    <row r="4" spans="1:6" ht="13.5" customHeight="1" x14ac:dyDescent="0.25">
      <c r="A4" s="105"/>
      <c r="B4" s="105"/>
      <c r="C4" s="105"/>
      <c r="D4" s="105"/>
      <c r="E4" s="105"/>
      <c r="F4" s="105"/>
    </row>
    <row r="5" spans="1:6" ht="47.25" x14ac:dyDescent="0.25">
      <c r="A5" s="83" t="s">
        <v>18</v>
      </c>
      <c r="B5" s="84" t="s">
        <v>42</v>
      </c>
      <c r="C5" s="84" t="s">
        <v>43</v>
      </c>
      <c r="D5" s="84" t="s">
        <v>44</v>
      </c>
      <c r="E5" s="84" t="s">
        <v>45</v>
      </c>
      <c r="F5" s="84" t="s">
        <v>46</v>
      </c>
    </row>
    <row r="6" spans="1:6" ht="15.75" x14ac:dyDescent="0.25">
      <c r="A6" s="80">
        <v>1</v>
      </c>
      <c r="B6" s="80">
        <v>2</v>
      </c>
      <c r="C6" s="80">
        <v>3</v>
      </c>
      <c r="D6" s="80">
        <v>4</v>
      </c>
      <c r="E6" s="80">
        <v>5</v>
      </c>
      <c r="F6" s="80">
        <v>6</v>
      </c>
    </row>
    <row r="7" spans="1:6" ht="15.75" x14ac:dyDescent="0.25">
      <c r="A7" s="80">
        <v>1</v>
      </c>
      <c r="B7" s="80" t="s">
        <v>87</v>
      </c>
      <c r="C7" s="80" t="s">
        <v>87</v>
      </c>
      <c r="D7" s="80" t="s">
        <v>87</v>
      </c>
      <c r="E7" s="80" t="s">
        <v>87</v>
      </c>
      <c r="F7" s="80" t="s">
        <v>87</v>
      </c>
    </row>
  </sheetData>
  <mergeCells count="1">
    <mergeCell ref="A3:F3"/>
  </mergeCells>
  <pageMargins left="0.78740157480314965" right="0.78740157480314965" top="1.1811023622047245" bottom="0.39370078740157483" header="0.31496062992125984" footer="0.31496062992125984"/>
  <pageSetup paperSize="9" firstPageNumber="15" orientation="landscape" useFirstPageNumber="1" r:id="rId1"/>
  <headerFooter>
    <oddHeader>&amp;C&amp;P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workbookViewId="0">
      <selection activeCell="D16" sqref="D16"/>
    </sheetView>
  </sheetViews>
  <sheetFormatPr defaultRowHeight="15" x14ac:dyDescent="0.25"/>
  <cols>
    <col min="2" max="2" width="18.28515625" customWidth="1"/>
    <col min="3" max="3" width="28.5703125" customWidth="1"/>
    <col min="4" max="4" width="48.28515625" customWidth="1"/>
    <col min="5" max="5" width="35.28515625" customWidth="1"/>
    <col min="6" max="6" width="23.85546875" customWidth="1"/>
  </cols>
  <sheetData>
    <row r="1" spans="1:6" ht="15.75" x14ac:dyDescent="0.25">
      <c r="A1" s="4"/>
      <c r="B1" s="4"/>
      <c r="C1" s="4"/>
      <c r="D1" s="4"/>
      <c r="E1" s="4"/>
      <c r="F1" s="82" t="s">
        <v>47</v>
      </c>
    </row>
    <row r="2" spans="1:6" ht="45.75" customHeight="1" x14ac:dyDescent="0.25">
      <c r="A2" s="247" t="s">
        <v>163</v>
      </c>
      <c r="B2" s="247"/>
      <c r="C2" s="247"/>
      <c r="D2" s="247"/>
      <c r="E2" s="247"/>
      <c r="F2" s="247"/>
    </row>
    <row r="3" spans="1:6" ht="16.5" customHeight="1" x14ac:dyDescent="0.25">
      <c r="A3" s="105"/>
      <c r="B3" s="105"/>
      <c r="C3" s="105"/>
      <c r="D3" s="105"/>
      <c r="E3" s="105"/>
      <c r="F3" s="105"/>
    </row>
    <row r="4" spans="1:6" ht="110.25" customHeight="1" x14ac:dyDescent="0.25">
      <c r="A4" s="96" t="s">
        <v>18</v>
      </c>
      <c r="B4" s="89" t="s">
        <v>164</v>
      </c>
      <c r="C4" s="89" t="s">
        <v>112</v>
      </c>
      <c r="D4" s="89" t="s">
        <v>113</v>
      </c>
      <c r="E4" s="89" t="s">
        <v>165</v>
      </c>
      <c r="F4" s="89" t="s">
        <v>166</v>
      </c>
    </row>
    <row r="5" spans="1:6" ht="15.75" x14ac:dyDescent="0.25">
      <c r="A5" s="100">
        <v>1</v>
      </c>
      <c r="B5" s="100">
        <v>2</v>
      </c>
      <c r="C5" s="100">
        <v>3</v>
      </c>
      <c r="D5" s="100">
        <v>4</v>
      </c>
      <c r="E5" s="100">
        <v>5</v>
      </c>
      <c r="F5" s="100">
        <v>6</v>
      </c>
    </row>
    <row r="6" spans="1:6" ht="15.75" x14ac:dyDescent="0.25">
      <c r="A6" s="100">
        <v>1</v>
      </c>
      <c r="B6" s="80" t="s">
        <v>81</v>
      </c>
      <c r="C6" s="80" t="s">
        <v>81</v>
      </c>
      <c r="D6" s="80" t="s">
        <v>81</v>
      </c>
      <c r="E6" s="80" t="s">
        <v>81</v>
      </c>
      <c r="F6" s="80" t="s">
        <v>81</v>
      </c>
    </row>
  </sheetData>
  <mergeCells count="1">
    <mergeCell ref="A2:F2"/>
  </mergeCells>
  <pageMargins left="0.78740157480314965" right="0.78740157480314965" top="1.1811023622047245" bottom="0.39370078740157483" header="0.31496062992125984" footer="0.31496062992125984"/>
  <pageSetup paperSize="9" scale="78" firstPageNumber="16" orientation="landscape" useFirstPageNumber="1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workbookViewId="0">
      <selection activeCell="F1" sqref="F1:Q1"/>
    </sheetView>
  </sheetViews>
  <sheetFormatPr defaultRowHeight="15" x14ac:dyDescent="0.25"/>
  <cols>
    <col min="3" max="3" width="41.7109375" customWidth="1"/>
    <col min="4" max="4" width="13.85546875" customWidth="1"/>
    <col min="17" max="17" width="15.85546875" customWidth="1"/>
  </cols>
  <sheetData>
    <row r="1" spans="1:17" ht="15.75" x14ac:dyDescent="0.25">
      <c r="A1" s="14"/>
      <c r="B1" s="14"/>
      <c r="C1" s="14"/>
      <c r="D1" s="14"/>
      <c r="E1" s="14"/>
      <c r="F1" s="141" t="s">
        <v>70</v>
      </c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</row>
    <row r="2" spans="1:17" ht="18.75" x14ac:dyDescent="0.3">
      <c r="A2" s="14"/>
      <c r="B2" s="14"/>
      <c r="C2" s="143" t="s">
        <v>176</v>
      </c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04"/>
      <c r="Q2" s="104"/>
    </row>
    <row r="3" spans="1:17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18.75" x14ac:dyDescent="0.3">
      <c r="A4" s="14"/>
      <c r="B4" s="142" t="s">
        <v>180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</row>
    <row r="5" spans="1:17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 x14ac:dyDescent="0.25">
      <c r="B6" s="139" t="s">
        <v>54</v>
      </c>
      <c r="C6" s="139" t="s">
        <v>55</v>
      </c>
      <c r="D6" s="139" t="s">
        <v>56</v>
      </c>
      <c r="E6" s="137"/>
      <c r="F6" s="137"/>
      <c r="G6" s="137"/>
      <c r="H6" s="137"/>
      <c r="I6" s="137"/>
      <c r="J6" s="137"/>
      <c r="K6" s="137"/>
      <c r="L6" s="138"/>
      <c r="M6" s="65"/>
      <c r="N6" s="65"/>
      <c r="O6" s="65"/>
      <c r="P6" s="65"/>
      <c r="Q6" s="139" t="s">
        <v>58</v>
      </c>
    </row>
    <row r="7" spans="1:17" ht="98.25" customHeight="1" x14ac:dyDescent="0.25">
      <c r="B7" s="139"/>
      <c r="C7" s="139"/>
      <c r="D7" s="139"/>
      <c r="E7" s="67" t="s">
        <v>63</v>
      </c>
      <c r="F7" s="67" t="s">
        <v>64</v>
      </c>
      <c r="G7" s="67" t="s">
        <v>65</v>
      </c>
      <c r="H7" s="67" t="s">
        <v>66</v>
      </c>
      <c r="I7" s="67" t="s">
        <v>67</v>
      </c>
      <c r="J7" s="67" t="s">
        <v>68</v>
      </c>
      <c r="K7" s="67" t="s">
        <v>69</v>
      </c>
      <c r="L7" s="67" t="s">
        <v>140</v>
      </c>
      <c r="M7" s="67" t="s">
        <v>141</v>
      </c>
      <c r="N7" s="67" t="s">
        <v>142</v>
      </c>
      <c r="O7" s="67" t="s">
        <v>143</v>
      </c>
      <c r="P7" s="67" t="s">
        <v>144</v>
      </c>
      <c r="Q7" s="139"/>
    </row>
    <row r="8" spans="1:17" x14ac:dyDescent="0.25">
      <c r="B8" s="67">
        <v>1</v>
      </c>
      <c r="C8" s="67">
        <v>2</v>
      </c>
      <c r="D8" s="67">
        <v>3</v>
      </c>
      <c r="E8" s="67">
        <v>4</v>
      </c>
      <c r="F8" s="67">
        <v>5</v>
      </c>
      <c r="G8" s="67">
        <v>6</v>
      </c>
      <c r="H8" s="67">
        <v>7</v>
      </c>
      <c r="I8" s="67">
        <v>8</v>
      </c>
      <c r="J8" s="67">
        <v>9</v>
      </c>
      <c r="K8" s="67">
        <v>10</v>
      </c>
      <c r="L8" s="67">
        <v>11</v>
      </c>
      <c r="M8" s="67">
        <v>12</v>
      </c>
      <c r="N8" s="67">
        <v>13</v>
      </c>
      <c r="O8" s="67">
        <v>14</v>
      </c>
      <c r="P8" s="67">
        <v>15</v>
      </c>
      <c r="Q8" s="67">
        <v>16</v>
      </c>
    </row>
    <row r="9" spans="1:17" ht="63.75" customHeight="1" x14ac:dyDescent="0.25">
      <c r="A9" s="14"/>
      <c r="B9" s="68">
        <v>1</v>
      </c>
      <c r="C9" s="69" t="s">
        <v>129</v>
      </c>
      <c r="D9" s="68">
        <v>55</v>
      </c>
      <c r="E9" s="78">
        <f>E10/E11*100</f>
        <v>71.10588235294118</v>
      </c>
      <c r="F9" s="78">
        <f t="shared" ref="F9:P9" si="0">F10/F11*100</f>
        <v>62.634786685419598</v>
      </c>
      <c r="G9" s="78">
        <f t="shared" si="0"/>
        <v>68.926296633303011</v>
      </c>
      <c r="H9" s="78">
        <f t="shared" si="0"/>
        <v>68.926296633303011</v>
      </c>
      <c r="I9" s="78">
        <f t="shared" si="0"/>
        <v>68.926296633303011</v>
      </c>
      <c r="J9" s="78">
        <f t="shared" si="0"/>
        <v>68.926296633303011</v>
      </c>
      <c r="K9" s="78">
        <f t="shared" si="0"/>
        <v>68.926296633303011</v>
      </c>
      <c r="L9" s="78">
        <f t="shared" si="0"/>
        <v>68.926296633303011</v>
      </c>
      <c r="M9" s="78">
        <f t="shared" si="0"/>
        <v>68.926296633303011</v>
      </c>
      <c r="N9" s="78">
        <f t="shared" si="0"/>
        <v>68.926296633303011</v>
      </c>
      <c r="O9" s="78">
        <f t="shared" si="0"/>
        <v>68.926296633303011</v>
      </c>
      <c r="P9" s="78">
        <f t="shared" si="0"/>
        <v>68.926296633303011</v>
      </c>
      <c r="Q9" s="78">
        <f>Q10/Q11*100</f>
        <v>68.926296633303011</v>
      </c>
    </row>
    <row r="10" spans="1:17" ht="60" customHeight="1" x14ac:dyDescent="0.25">
      <c r="A10" s="14"/>
      <c r="B10" s="68" t="s">
        <v>103</v>
      </c>
      <c r="C10" s="70" t="s">
        <v>145</v>
      </c>
      <c r="D10" s="72">
        <v>1151</v>
      </c>
      <c r="E10" s="72">
        <v>1511</v>
      </c>
      <c r="F10" s="72">
        <f>500+836</f>
        <v>1336</v>
      </c>
      <c r="G10" s="72">
        <v>1515</v>
      </c>
      <c r="H10" s="72">
        <v>1515</v>
      </c>
      <c r="I10" s="72">
        <v>1515</v>
      </c>
      <c r="J10" s="72">
        <v>1515</v>
      </c>
      <c r="K10" s="72">
        <v>1515</v>
      </c>
      <c r="L10" s="72">
        <v>1515</v>
      </c>
      <c r="M10" s="72">
        <v>1515</v>
      </c>
      <c r="N10" s="72">
        <v>1515</v>
      </c>
      <c r="O10" s="72">
        <v>1515</v>
      </c>
      <c r="P10" s="72">
        <v>1515</v>
      </c>
      <c r="Q10" s="72">
        <v>1515</v>
      </c>
    </row>
    <row r="11" spans="1:17" ht="75" customHeight="1" x14ac:dyDescent="0.25">
      <c r="A11" s="14"/>
      <c r="B11" s="68" t="s">
        <v>104</v>
      </c>
      <c r="C11" s="71" t="s">
        <v>146</v>
      </c>
      <c r="D11" s="72">
        <v>2105</v>
      </c>
      <c r="E11" s="72">
        <v>2125</v>
      </c>
      <c r="F11" s="72">
        <v>2133</v>
      </c>
      <c r="G11" s="72">
        <v>2198</v>
      </c>
      <c r="H11" s="72">
        <v>2198</v>
      </c>
      <c r="I11" s="72">
        <v>2198</v>
      </c>
      <c r="J11" s="72">
        <v>2198</v>
      </c>
      <c r="K11" s="72">
        <v>2198</v>
      </c>
      <c r="L11" s="72">
        <v>2198</v>
      </c>
      <c r="M11" s="72">
        <v>2198</v>
      </c>
      <c r="N11" s="72">
        <v>2198</v>
      </c>
      <c r="O11" s="72">
        <v>2198</v>
      </c>
      <c r="P11" s="72">
        <v>2198</v>
      </c>
      <c r="Q11" s="72">
        <v>2198</v>
      </c>
    </row>
    <row r="12" spans="1:17" ht="93.75" customHeight="1" x14ac:dyDescent="0.25">
      <c r="A12" s="14"/>
      <c r="B12" s="73">
        <v>2</v>
      </c>
      <c r="C12" s="69" t="s">
        <v>130</v>
      </c>
      <c r="D12" s="74">
        <v>100</v>
      </c>
      <c r="E12" s="74">
        <v>100</v>
      </c>
      <c r="F12" s="74">
        <v>100</v>
      </c>
      <c r="G12" s="74">
        <v>100</v>
      </c>
      <c r="H12" s="74">
        <v>100</v>
      </c>
      <c r="I12" s="74">
        <v>100</v>
      </c>
      <c r="J12" s="74">
        <v>100</v>
      </c>
      <c r="K12" s="74">
        <v>100</v>
      </c>
      <c r="L12" s="74">
        <v>100</v>
      </c>
      <c r="M12" s="74">
        <v>100</v>
      </c>
      <c r="N12" s="74">
        <v>100</v>
      </c>
      <c r="O12" s="74">
        <v>100</v>
      </c>
      <c r="P12" s="74">
        <v>100</v>
      </c>
      <c r="Q12" s="74">
        <v>100</v>
      </c>
    </row>
    <row r="13" spans="1:17" ht="106.5" customHeight="1" x14ac:dyDescent="0.25">
      <c r="A13" s="14"/>
      <c r="B13" s="73" t="s">
        <v>124</v>
      </c>
      <c r="C13" s="70" t="s">
        <v>127</v>
      </c>
      <c r="D13" s="74">
        <v>6</v>
      </c>
      <c r="E13" s="74">
        <v>3</v>
      </c>
      <c r="F13" s="75">
        <v>4</v>
      </c>
      <c r="G13" s="74">
        <v>1</v>
      </c>
      <c r="H13" s="74">
        <v>1</v>
      </c>
      <c r="I13" s="74">
        <v>1</v>
      </c>
      <c r="J13" s="74">
        <v>1</v>
      </c>
      <c r="K13" s="74">
        <v>1</v>
      </c>
      <c r="L13" s="74">
        <v>1</v>
      </c>
      <c r="M13" s="74">
        <v>1</v>
      </c>
      <c r="N13" s="74">
        <v>1</v>
      </c>
      <c r="O13" s="74">
        <v>1</v>
      </c>
      <c r="P13" s="74">
        <v>1</v>
      </c>
      <c r="Q13" s="74">
        <v>1</v>
      </c>
    </row>
    <row r="14" spans="1:17" ht="80.25" customHeight="1" x14ac:dyDescent="0.25">
      <c r="A14" s="14"/>
      <c r="B14" s="73" t="s">
        <v>125</v>
      </c>
      <c r="C14" s="70" t="s">
        <v>128</v>
      </c>
      <c r="D14" s="74">
        <v>6</v>
      </c>
      <c r="E14" s="74">
        <v>3</v>
      </c>
      <c r="F14" s="75">
        <v>4</v>
      </c>
      <c r="G14" s="74">
        <v>1</v>
      </c>
      <c r="H14" s="74">
        <v>1</v>
      </c>
      <c r="I14" s="74">
        <v>1</v>
      </c>
      <c r="J14" s="74">
        <v>1</v>
      </c>
      <c r="K14" s="74">
        <v>1</v>
      </c>
      <c r="L14" s="74">
        <v>1</v>
      </c>
      <c r="M14" s="74">
        <v>1</v>
      </c>
      <c r="N14" s="74">
        <v>1</v>
      </c>
      <c r="O14" s="74">
        <v>1</v>
      </c>
      <c r="P14" s="74">
        <v>1</v>
      </c>
      <c r="Q14" s="74">
        <v>1</v>
      </c>
    </row>
    <row r="15" spans="1:17" ht="66.75" customHeight="1" x14ac:dyDescent="0.25">
      <c r="A15" s="14"/>
      <c r="B15" s="76">
        <v>3</v>
      </c>
      <c r="C15" s="69" t="s">
        <v>147</v>
      </c>
      <c r="D15" s="75">
        <v>83</v>
      </c>
      <c r="E15" s="77">
        <f>E16/E17*100</f>
        <v>83.764705882352942</v>
      </c>
      <c r="F15" s="77">
        <f t="shared" ref="F15:Q15" si="1">F16/F17*100</f>
        <v>64.228785747773088</v>
      </c>
      <c r="G15" s="77">
        <f t="shared" si="1"/>
        <v>83.80345768880801</v>
      </c>
      <c r="H15" s="77">
        <f t="shared" si="1"/>
        <v>83.80345768880801</v>
      </c>
      <c r="I15" s="77">
        <f t="shared" si="1"/>
        <v>83.80345768880801</v>
      </c>
      <c r="J15" s="77">
        <f t="shared" si="1"/>
        <v>83.80345768880801</v>
      </c>
      <c r="K15" s="77">
        <f t="shared" si="1"/>
        <v>83.80345768880801</v>
      </c>
      <c r="L15" s="77">
        <f t="shared" si="1"/>
        <v>83.80345768880801</v>
      </c>
      <c r="M15" s="77">
        <f t="shared" si="1"/>
        <v>83.80345768880801</v>
      </c>
      <c r="N15" s="77">
        <f t="shared" si="1"/>
        <v>83.80345768880801</v>
      </c>
      <c r="O15" s="77">
        <f t="shared" si="1"/>
        <v>83.80345768880801</v>
      </c>
      <c r="P15" s="77">
        <f t="shared" si="1"/>
        <v>83.80345768880801</v>
      </c>
      <c r="Q15" s="77">
        <f t="shared" si="1"/>
        <v>83.80345768880801</v>
      </c>
    </row>
    <row r="16" spans="1:17" ht="47.25" customHeight="1" x14ac:dyDescent="0.25">
      <c r="B16" s="76" t="s">
        <v>105</v>
      </c>
      <c r="C16" s="71" t="s">
        <v>107</v>
      </c>
      <c r="D16" s="72">
        <v>1763</v>
      </c>
      <c r="E16" s="72">
        <v>1780</v>
      </c>
      <c r="F16" s="72">
        <f>1336+34</f>
        <v>1370</v>
      </c>
      <c r="G16" s="72">
        <v>1842</v>
      </c>
      <c r="H16" s="72">
        <v>1842</v>
      </c>
      <c r="I16" s="72">
        <v>1842</v>
      </c>
      <c r="J16" s="72">
        <v>1842</v>
      </c>
      <c r="K16" s="72">
        <v>1842</v>
      </c>
      <c r="L16" s="72">
        <v>1842</v>
      </c>
      <c r="M16" s="72">
        <v>1842</v>
      </c>
      <c r="N16" s="72">
        <v>1842</v>
      </c>
      <c r="O16" s="72">
        <v>1842</v>
      </c>
      <c r="P16" s="72">
        <v>1842</v>
      </c>
      <c r="Q16" s="72">
        <v>1842</v>
      </c>
    </row>
    <row r="17" spans="2:17" ht="61.5" customHeight="1" x14ac:dyDescent="0.25">
      <c r="B17" s="76" t="s">
        <v>106</v>
      </c>
      <c r="C17" s="69" t="s">
        <v>148</v>
      </c>
      <c r="D17" s="72">
        <v>2105</v>
      </c>
      <c r="E17" s="72">
        <v>2125</v>
      </c>
      <c r="F17" s="72">
        <v>2133</v>
      </c>
      <c r="G17" s="72">
        <v>2198</v>
      </c>
      <c r="H17" s="72">
        <v>2198</v>
      </c>
      <c r="I17" s="72">
        <v>2198</v>
      </c>
      <c r="J17" s="72">
        <v>2198</v>
      </c>
      <c r="K17" s="72">
        <v>2198</v>
      </c>
      <c r="L17" s="72">
        <v>2198</v>
      </c>
      <c r="M17" s="72">
        <v>2198</v>
      </c>
      <c r="N17" s="72">
        <v>2198</v>
      </c>
      <c r="O17" s="72">
        <v>2198</v>
      </c>
      <c r="P17" s="72">
        <v>2198</v>
      </c>
      <c r="Q17" s="72">
        <v>2198</v>
      </c>
    </row>
    <row r="18" spans="2:17" ht="57.75" customHeight="1" x14ac:dyDescent="0.25">
      <c r="B18" s="72">
        <v>4</v>
      </c>
      <c r="C18" s="71" t="s">
        <v>149</v>
      </c>
      <c r="D18" s="72">
        <v>78</v>
      </c>
      <c r="E18" s="72">
        <v>86</v>
      </c>
      <c r="F18" s="72">
        <v>0</v>
      </c>
      <c r="G18" s="72">
        <v>135</v>
      </c>
      <c r="H18" s="72">
        <v>135</v>
      </c>
      <c r="I18" s="72">
        <v>135</v>
      </c>
      <c r="J18" s="72">
        <v>135</v>
      </c>
      <c r="K18" s="72">
        <v>135</v>
      </c>
      <c r="L18" s="72">
        <v>135</v>
      </c>
      <c r="M18" s="72">
        <v>135</v>
      </c>
      <c r="N18" s="72">
        <v>135</v>
      </c>
      <c r="O18" s="72">
        <v>135</v>
      </c>
      <c r="P18" s="72">
        <v>135</v>
      </c>
      <c r="Q18" s="72">
        <v>135</v>
      </c>
    </row>
    <row r="19" spans="2:17" ht="59.25" customHeight="1" x14ac:dyDescent="0.25">
      <c r="B19" s="76">
        <v>5</v>
      </c>
      <c r="C19" s="69" t="s">
        <v>126</v>
      </c>
      <c r="D19" s="72">
        <v>3</v>
      </c>
      <c r="E19" s="72">
        <v>3</v>
      </c>
      <c r="F19" s="72">
        <v>3</v>
      </c>
      <c r="G19" s="72">
        <v>3</v>
      </c>
      <c r="H19" s="72">
        <v>3</v>
      </c>
      <c r="I19" s="72">
        <v>3</v>
      </c>
      <c r="J19" s="72">
        <v>3</v>
      </c>
      <c r="K19" s="72">
        <v>3</v>
      </c>
      <c r="L19" s="72">
        <v>3</v>
      </c>
      <c r="M19" s="72">
        <v>3</v>
      </c>
      <c r="N19" s="72">
        <v>3</v>
      </c>
      <c r="O19" s="72">
        <v>3</v>
      </c>
      <c r="P19" s="72">
        <v>3</v>
      </c>
      <c r="Q19" s="72">
        <v>3</v>
      </c>
    </row>
    <row r="20" spans="2:17" ht="61.5" customHeight="1" x14ac:dyDescent="0.25">
      <c r="B20" s="76" t="s">
        <v>155</v>
      </c>
      <c r="C20" s="69" t="s">
        <v>154</v>
      </c>
      <c r="D20" s="72">
        <v>1</v>
      </c>
      <c r="E20" s="72">
        <v>1</v>
      </c>
      <c r="F20" s="72">
        <v>1</v>
      </c>
      <c r="G20" s="72">
        <v>1</v>
      </c>
      <c r="H20" s="72">
        <v>1</v>
      </c>
      <c r="I20" s="72">
        <v>1</v>
      </c>
      <c r="J20" s="72">
        <v>1</v>
      </c>
      <c r="K20" s="72">
        <v>1</v>
      </c>
      <c r="L20" s="72">
        <v>1</v>
      </c>
      <c r="M20" s="72">
        <v>1</v>
      </c>
      <c r="N20" s="72">
        <v>1</v>
      </c>
      <c r="O20" s="72">
        <v>1</v>
      </c>
      <c r="P20" s="72">
        <v>1</v>
      </c>
      <c r="Q20" s="72">
        <v>1</v>
      </c>
    </row>
    <row r="21" spans="2:17" ht="16.5" x14ac:dyDescent="0.25">
      <c r="B21" s="14"/>
      <c r="C21" s="140" t="s">
        <v>150</v>
      </c>
      <c r="D21" s="140"/>
      <c r="E21" s="140"/>
      <c r="F21" s="140"/>
      <c r="G21" s="140"/>
      <c r="H21" s="140"/>
      <c r="I21" s="140"/>
      <c r="J21" s="140"/>
    </row>
    <row r="22" spans="2:17" ht="16.5" x14ac:dyDescent="0.25">
      <c r="C22" s="140" t="s">
        <v>151</v>
      </c>
      <c r="D22" s="140"/>
      <c r="E22" s="140"/>
      <c r="F22" s="140"/>
      <c r="G22" s="140"/>
      <c r="H22" s="140"/>
      <c r="I22" s="140"/>
      <c r="J22" s="140"/>
    </row>
    <row r="23" spans="2:17" ht="16.5" x14ac:dyDescent="0.25">
      <c r="C23" s="140" t="s">
        <v>152</v>
      </c>
      <c r="D23" s="140"/>
      <c r="E23" s="140"/>
      <c r="F23" s="140"/>
      <c r="G23" s="140"/>
      <c r="H23" s="140"/>
      <c r="I23" s="140"/>
      <c r="J23" s="140"/>
    </row>
    <row r="24" spans="2:17" ht="16.5" x14ac:dyDescent="0.25">
      <c r="C24" s="140" t="s">
        <v>153</v>
      </c>
      <c r="D24" s="140"/>
      <c r="E24" s="140"/>
      <c r="F24" s="140"/>
      <c r="G24" s="140"/>
      <c r="H24" s="140"/>
      <c r="I24" s="140"/>
      <c r="J24" s="140"/>
    </row>
  </sheetData>
  <mergeCells count="12">
    <mergeCell ref="C22:J22"/>
    <mergeCell ref="C23:J23"/>
    <mergeCell ref="C24:J24"/>
    <mergeCell ref="B6:B7"/>
    <mergeCell ref="C6:C7"/>
    <mergeCell ref="D6:D7"/>
    <mergeCell ref="E6:L6"/>
    <mergeCell ref="Q6:Q7"/>
    <mergeCell ref="C21:J21"/>
    <mergeCell ref="F1:Q1"/>
    <mergeCell ref="B4:Q4"/>
    <mergeCell ref="C2:O2"/>
  </mergeCells>
  <pageMargins left="0.78740157480314965" right="0.78740157480314965" top="1.1811023622047245" bottom="0.39370078740157483" header="0.31496062992125984" footer="0.31496062992125984"/>
  <pageSetup paperSize="9" scale="44" firstPageNumber="8" orientation="landscape" useFirstPageNumber="1" r:id="rId1"/>
  <headerFooter>
    <oddHeader>&amp;C&amp;P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tabSelected="1" zoomScale="70" zoomScaleNormal="70" zoomScalePageLayoutView="60" workbookViewId="0">
      <selection activeCell="T6" sqref="T6"/>
    </sheetView>
  </sheetViews>
  <sheetFormatPr defaultColWidth="9.140625" defaultRowHeight="15" x14ac:dyDescent="0.25"/>
  <cols>
    <col min="1" max="1" width="14.42578125" style="119" customWidth="1"/>
    <col min="2" max="2" width="46.42578125" style="119" customWidth="1"/>
    <col min="3" max="3" width="25.140625" style="119" customWidth="1"/>
    <col min="4" max="4" width="23.28515625" style="119" customWidth="1"/>
    <col min="5" max="5" width="16.5703125" style="119" customWidth="1"/>
    <col min="6" max="7" width="16.28515625" style="119" customWidth="1"/>
    <col min="8" max="8" width="16.28515625" style="120" customWidth="1"/>
    <col min="9" max="17" width="16.28515625" style="119" customWidth="1"/>
    <col min="18" max="16384" width="9.140625" style="119"/>
  </cols>
  <sheetData>
    <row r="1" spans="1:17" ht="15.75" x14ac:dyDescent="0.25">
      <c r="A1" s="173" t="s">
        <v>193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</row>
    <row r="2" spans="1:17" s="121" customFormat="1" ht="15.75" x14ac:dyDescent="0.25">
      <c r="A2" s="128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73" t="s">
        <v>194</v>
      </c>
      <c r="O2" s="173"/>
      <c r="P2" s="173"/>
      <c r="Q2" s="173"/>
    </row>
    <row r="3" spans="1:17" s="127" customFormat="1" ht="15.75" x14ac:dyDescent="0.25">
      <c r="A3" s="128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30"/>
      <c r="O3" s="173" t="s">
        <v>195</v>
      </c>
      <c r="P3" s="173"/>
      <c r="Q3" s="173"/>
    </row>
    <row r="4" spans="1:17" s="106" customFormat="1" ht="39" customHeight="1" x14ac:dyDescent="0.25">
      <c r="A4" s="122"/>
      <c r="B4" s="123"/>
      <c r="C4" s="123"/>
      <c r="D4" s="123"/>
      <c r="E4" s="123"/>
      <c r="F4" s="123"/>
      <c r="G4" s="123"/>
      <c r="H4" s="124"/>
      <c r="I4" s="123"/>
      <c r="J4" s="123"/>
      <c r="K4" s="123"/>
      <c r="L4" s="123"/>
      <c r="M4" s="125"/>
      <c r="N4" s="126"/>
      <c r="O4" s="126"/>
      <c r="P4" s="174" t="s">
        <v>184</v>
      </c>
      <c r="Q4" s="175"/>
    </row>
    <row r="5" spans="1:17" s="106" customFormat="1" ht="27.75" customHeight="1" x14ac:dyDescent="0.25">
      <c r="A5" s="176" t="s">
        <v>185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8"/>
    </row>
    <row r="6" spans="1:17" s="106" customFormat="1" ht="59.25" customHeight="1" x14ac:dyDescent="0.25">
      <c r="A6" s="171" t="s">
        <v>186</v>
      </c>
      <c r="B6" s="171" t="s">
        <v>187</v>
      </c>
      <c r="C6" s="171" t="s">
        <v>165</v>
      </c>
      <c r="D6" s="171" t="s">
        <v>0</v>
      </c>
      <c r="E6" s="171" t="s">
        <v>188</v>
      </c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</row>
    <row r="7" spans="1:17" s="106" customFormat="1" ht="15.75" x14ac:dyDescent="0.25">
      <c r="A7" s="171"/>
      <c r="B7" s="171"/>
      <c r="C7" s="171"/>
      <c r="D7" s="171"/>
      <c r="E7" s="172" t="s">
        <v>1</v>
      </c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</row>
    <row r="8" spans="1:17" s="106" customFormat="1" ht="24" customHeight="1" x14ac:dyDescent="0.25">
      <c r="A8" s="171"/>
      <c r="B8" s="171"/>
      <c r="C8" s="171"/>
      <c r="D8" s="171"/>
      <c r="E8" s="172"/>
      <c r="F8" s="107">
        <v>2019</v>
      </c>
      <c r="G8" s="107">
        <v>2020</v>
      </c>
      <c r="H8" s="107">
        <v>2021</v>
      </c>
      <c r="I8" s="107">
        <v>2022</v>
      </c>
      <c r="J8" s="107">
        <v>2023</v>
      </c>
      <c r="K8" s="107">
        <v>2024</v>
      </c>
      <c r="L8" s="107">
        <v>2025</v>
      </c>
      <c r="M8" s="107">
        <v>2026</v>
      </c>
      <c r="N8" s="107">
        <v>2027</v>
      </c>
      <c r="O8" s="107">
        <v>2028</v>
      </c>
      <c r="P8" s="107">
        <v>2029</v>
      </c>
      <c r="Q8" s="107">
        <v>2030</v>
      </c>
    </row>
    <row r="9" spans="1:17" s="106" customFormat="1" ht="24" customHeight="1" x14ac:dyDescent="0.25">
      <c r="A9" s="107">
        <v>1</v>
      </c>
      <c r="B9" s="107">
        <v>2</v>
      </c>
      <c r="C9" s="107">
        <v>3</v>
      </c>
      <c r="D9" s="107">
        <v>4</v>
      </c>
      <c r="E9" s="107">
        <v>5</v>
      </c>
      <c r="F9" s="107">
        <v>6</v>
      </c>
      <c r="G9" s="107">
        <v>7</v>
      </c>
      <c r="H9" s="108">
        <v>8</v>
      </c>
      <c r="I9" s="107">
        <v>9</v>
      </c>
      <c r="J9" s="107">
        <v>10</v>
      </c>
      <c r="K9" s="107">
        <v>11</v>
      </c>
      <c r="L9" s="107">
        <v>12</v>
      </c>
      <c r="M9" s="107">
        <v>13</v>
      </c>
      <c r="N9" s="107">
        <v>14</v>
      </c>
      <c r="O9" s="107">
        <v>15</v>
      </c>
      <c r="P9" s="107">
        <v>16</v>
      </c>
      <c r="Q9" s="107">
        <v>17</v>
      </c>
    </row>
    <row r="10" spans="1:17" s="111" customFormat="1" ht="15.75" x14ac:dyDescent="0.25">
      <c r="A10" s="161">
        <v>1</v>
      </c>
      <c r="B10" s="164" t="s">
        <v>189</v>
      </c>
      <c r="C10" s="152" t="s">
        <v>190</v>
      </c>
      <c r="D10" s="109" t="s">
        <v>13</v>
      </c>
      <c r="E10" s="110">
        <f>F10+G10+H10+I10+J10+K10+L10+Q10+M10+N10+O10+P10</f>
        <v>55287843.18</v>
      </c>
      <c r="F10" s="110">
        <f>F11+F12+F13+F14</f>
        <v>9915645.0299999993</v>
      </c>
      <c r="G10" s="110">
        <f t="shared" ref="G10:Q10" si="0">G11+G12+G13+G14</f>
        <v>9816624.3100000005</v>
      </c>
      <c r="H10" s="110">
        <f t="shared" si="0"/>
        <v>10331437.51</v>
      </c>
      <c r="I10" s="110">
        <f t="shared" si="0"/>
        <v>10704146.33</v>
      </c>
      <c r="J10" s="110">
        <f t="shared" si="0"/>
        <v>7339700</v>
      </c>
      <c r="K10" s="110">
        <f t="shared" si="0"/>
        <v>7180290</v>
      </c>
      <c r="L10" s="110">
        <f t="shared" si="0"/>
        <v>0</v>
      </c>
      <c r="M10" s="110">
        <f t="shared" si="0"/>
        <v>0</v>
      </c>
      <c r="N10" s="110">
        <f t="shared" si="0"/>
        <v>0</v>
      </c>
      <c r="O10" s="110">
        <f t="shared" si="0"/>
        <v>0</v>
      </c>
      <c r="P10" s="110">
        <f t="shared" si="0"/>
        <v>0</v>
      </c>
      <c r="Q10" s="110">
        <f t="shared" si="0"/>
        <v>0</v>
      </c>
    </row>
    <row r="11" spans="1:17" s="111" customFormat="1" ht="15.75" x14ac:dyDescent="0.25">
      <c r="A11" s="162"/>
      <c r="B11" s="165"/>
      <c r="C11" s="153"/>
      <c r="D11" s="109" t="s">
        <v>14</v>
      </c>
      <c r="E11" s="110">
        <f t="shared" ref="E11:E14" si="1">F11+G11+H11+I11+J11+K11+L11+Q11+M11+N11+O11+P11</f>
        <v>0</v>
      </c>
      <c r="F11" s="110">
        <v>0</v>
      </c>
      <c r="G11" s="110">
        <v>0</v>
      </c>
      <c r="H11" s="110">
        <v>0</v>
      </c>
      <c r="I11" s="110">
        <v>0</v>
      </c>
      <c r="J11" s="110">
        <v>0</v>
      </c>
      <c r="K11" s="110">
        <v>0</v>
      </c>
      <c r="L11" s="110">
        <v>0</v>
      </c>
      <c r="M11" s="110">
        <v>0</v>
      </c>
      <c r="N11" s="110">
        <v>0</v>
      </c>
      <c r="O11" s="110">
        <v>0</v>
      </c>
      <c r="P11" s="110">
        <v>0</v>
      </c>
      <c r="Q11" s="110">
        <v>0</v>
      </c>
    </row>
    <row r="12" spans="1:17" s="111" customFormat="1" ht="31.5" x14ac:dyDescent="0.25">
      <c r="A12" s="162"/>
      <c r="B12" s="165"/>
      <c r="C12" s="153"/>
      <c r="D12" s="109" t="s">
        <v>15</v>
      </c>
      <c r="E12" s="110">
        <f t="shared" si="1"/>
        <v>0</v>
      </c>
      <c r="F12" s="110">
        <v>0</v>
      </c>
      <c r="G12" s="110">
        <v>0</v>
      </c>
      <c r="H12" s="110">
        <v>0</v>
      </c>
      <c r="I12" s="110">
        <v>0</v>
      </c>
      <c r="J12" s="110">
        <v>0</v>
      </c>
      <c r="K12" s="110">
        <v>0</v>
      </c>
      <c r="L12" s="110">
        <v>0</v>
      </c>
      <c r="M12" s="110">
        <v>0</v>
      </c>
      <c r="N12" s="110">
        <v>0</v>
      </c>
      <c r="O12" s="110">
        <v>0</v>
      </c>
      <c r="P12" s="110">
        <v>0</v>
      </c>
      <c r="Q12" s="110">
        <v>0</v>
      </c>
    </row>
    <row r="13" spans="1:17" s="111" customFormat="1" ht="15.75" x14ac:dyDescent="0.25">
      <c r="A13" s="162"/>
      <c r="B13" s="165"/>
      <c r="C13" s="153"/>
      <c r="D13" s="109" t="s">
        <v>16</v>
      </c>
      <c r="E13" s="110">
        <f t="shared" si="1"/>
        <v>55287843.18</v>
      </c>
      <c r="F13" s="110">
        <v>9915645.0299999993</v>
      </c>
      <c r="G13" s="110">
        <f>9816624.31</f>
        <v>9816624.3100000005</v>
      </c>
      <c r="H13" s="110">
        <f>10331437.51</f>
        <v>10331437.51</v>
      </c>
      <c r="I13" s="110">
        <v>10704146.33</v>
      </c>
      <c r="J13" s="110">
        <v>7339700</v>
      </c>
      <c r="K13" s="110">
        <v>7180290</v>
      </c>
      <c r="L13" s="110">
        <v>0</v>
      </c>
      <c r="M13" s="110">
        <v>0</v>
      </c>
      <c r="N13" s="110">
        <v>0</v>
      </c>
      <c r="O13" s="110">
        <v>0</v>
      </c>
      <c r="P13" s="110">
        <v>0</v>
      </c>
      <c r="Q13" s="110">
        <v>0</v>
      </c>
    </row>
    <row r="14" spans="1:17" s="111" customFormat="1" ht="31.5" customHeight="1" x14ac:dyDescent="0.25">
      <c r="A14" s="163"/>
      <c r="B14" s="166"/>
      <c r="C14" s="154"/>
      <c r="D14" s="109" t="s">
        <v>17</v>
      </c>
      <c r="E14" s="110">
        <f t="shared" si="1"/>
        <v>0</v>
      </c>
      <c r="F14" s="110">
        <v>0</v>
      </c>
      <c r="G14" s="110">
        <v>0</v>
      </c>
      <c r="H14" s="110">
        <v>0</v>
      </c>
      <c r="I14" s="110">
        <v>0</v>
      </c>
      <c r="J14" s="110">
        <v>0</v>
      </c>
      <c r="K14" s="110">
        <v>0</v>
      </c>
      <c r="L14" s="110">
        <v>0</v>
      </c>
      <c r="M14" s="110">
        <v>0</v>
      </c>
      <c r="N14" s="110">
        <v>0</v>
      </c>
      <c r="O14" s="110">
        <v>0</v>
      </c>
      <c r="P14" s="110">
        <v>0</v>
      </c>
      <c r="Q14" s="110">
        <v>0</v>
      </c>
    </row>
    <row r="15" spans="1:17" s="106" customFormat="1" ht="15.75" customHeight="1" x14ac:dyDescent="0.25">
      <c r="A15" s="167">
        <v>2</v>
      </c>
      <c r="B15" s="170" t="s">
        <v>181</v>
      </c>
      <c r="C15" s="155" t="s">
        <v>190</v>
      </c>
      <c r="D15" s="112" t="s">
        <v>13</v>
      </c>
      <c r="E15" s="113">
        <f>F15+G15+H15+I15+J15+K15+L15+Q15+M15+N15+O15+P15</f>
        <v>620000</v>
      </c>
      <c r="F15" s="113">
        <f>F16+F17+F18+F19</f>
        <v>150000</v>
      </c>
      <c r="G15" s="113">
        <f t="shared" ref="G15:Q15" si="2">G16+G17+G18+G19</f>
        <v>150000</v>
      </c>
      <c r="H15" s="115">
        <f t="shared" si="2"/>
        <v>140000</v>
      </c>
      <c r="I15" s="115">
        <f t="shared" si="2"/>
        <v>180000</v>
      </c>
      <c r="J15" s="113">
        <f t="shared" si="2"/>
        <v>0</v>
      </c>
      <c r="K15" s="113">
        <f t="shared" si="2"/>
        <v>0</v>
      </c>
      <c r="L15" s="113">
        <f t="shared" si="2"/>
        <v>0</v>
      </c>
      <c r="M15" s="113">
        <f t="shared" si="2"/>
        <v>0</v>
      </c>
      <c r="N15" s="113">
        <f t="shared" si="2"/>
        <v>0</v>
      </c>
      <c r="O15" s="113">
        <f t="shared" si="2"/>
        <v>0</v>
      </c>
      <c r="P15" s="113">
        <f t="shared" si="2"/>
        <v>0</v>
      </c>
      <c r="Q15" s="113">
        <f t="shared" si="2"/>
        <v>0</v>
      </c>
    </row>
    <row r="16" spans="1:17" s="106" customFormat="1" ht="15.75" x14ac:dyDescent="0.25">
      <c r="A16" s="168"/>
      <c r="B16" s="170"/>
      <c r="C16" s="156"/>
      <c r="D16" s="114" t="s">
        <v>14</v>
      </c>
      <c r="E16" s="113">
        <f t="shared" ref="E16:E19" si="3">F16+G16+H16+I16+J16+K16+L16+Q16+M16+N16+O16+P16</f>
        <v>0</v>
      </c>
      <c r="F16" s="113">
        <v>0</v>
      </c>
      <c r="G16" s="113">
        <v>0</v>
      </c>
      <c r="H16" s="113">
        <v>0</v>
      </c>
      <c r="I16" s="113">
        <v>0</v>
      </c>
      <c r="J16" s="113">
        <v>0</v>
      </c>
      <c r="K16" s="113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</row>
    <row r="17" spans="1:17" s="106" customFormat="1" ht="32.25" customHeight="1" x14ac:dyDescent="0.25">
      <c r="A17" s="168"/>
      <c r="B17" s="170"/>
      <c r="C17" s="156"/>
      <c r="D17" s="114" t="s">
        <v>15</v>
      </c>
      <c r="E17" s="113">
        <f t="shared" si="3"/>
        <v>0</v>
      </c>
      <c r="F17" s="113">
        <v>0</v>
      </c>
      <c r="G17" s="113">
        <v>0</v>
      </c>
      <c r="H17" s="113">
        <v>0</v>
      </c>
      <c r="I17" s="113">
        <v>0</v>
      </c>
      <c r="J17" s="113">
        <v>0</v>
      </c>
      <c r="K17" s="113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</row>
    <row r="18" spans="1:17" s="106" customFormat="1" ht="15.75" x14ac:dyDescent="0.25">
      <c r="A18" s="168"/>
      <c r="B18" s="170"/>
      <c r="C18" s="156"/>
      <c r="D18" s="114" t="s">
        <v>16</v>
      </c>
      <c r="E18" s="113">
        <f t="shared" si="3"/>
        <v>620000</v>
      </c>
      <c r="F18" s="113">
        <f>150000</f>
        <v>150000</v>
      </c>
      <c r="G18" s="113">
        <v>150000</v>
      </c>
      <c r="H18" s="113">
        <v>140000</v>
      </c>
      <c r="I18" s="113">
        <v>180000</v>
      </c>
      <c r="J18" s="113">
        <v>0</v>
      </c>
      <c r="K18" s="113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</row>
    <row r="19" spans="1:17" s="106" customFormat="1" ht="32.25" customHeight="1" x14ac:dyDescent="0.25">
      <c r="A19" s="169"/>
      <c r="B19" s="170"/>
      <c r="C19" s="157"/>
      <c r="D19" s="114" t="s">
        <v>17</v>
      </c>
      <c r="E19" s="113">
        <f t="shared" si="3"/>
        <v>0</v>
      </c>
      <c r="F19" s="113">
        <v>0</v>
      </c>
      <c r="G19" s="113">
        <v>0</v>
      </c>
      <c r="H19" s="113">
        <v>0</v>
      </c>
      <c r="I19" s="113">
        <v>0</v>
      </c>
      <c r="J19" s="113">
        <v>0</v>
      </c>
      <c r="K19" s="113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</row>
    <row r="20" spans="1:17" s="106" customFormat="1" ht="15.75" customHeight="1" x14ac:dyDescent="0.25">
      <c r="A20" s="146" t="s">
        <v>191</v>
      </c>
      <c r="B20" s="147"/>
      <c r="C20" s="158"/>
      <c r="D20" s="112" t="s">
        <v>13</v>
      </c>
      <c r="E20" s="113">
        <f>E21+E22+E23+E24</f>
        <v>55907843.18</v>
      </c>
      <c r="F20" s="113">
        <f t="shared" ref="F20:Q20" si="4">F21+F22+F23+F24</f>
        <v>10065645.029999999</v>
      </c>
      <c r="G20" s="113">
        <f t="shared" si="4"/>
        <v>9966624.3100000005</v>
      </c>
      <c r="H20" s="115">
        <f t="shared" si="4"/>
        <v>10471437.51</v>
      </c>
      <c r="I20" s="113">
        <f>I21+I22+I23+I24</f>
        <v>10884146.33</v>
      </c>
      <c r="J20" s="113">
        <f t="shared" si="4"/>
        <v>7339700</v>
      </c>
      <c r="K20" s="113">
        <f t="shared" si="4"/>
        <v>7180290</v>
      </c>
      <c r="L20" s="113">
        <f t="shared" si="4"/>
        <v>0</v>
      </c>
      <c r="M20" s="113">
        <f t="shared" si="4"/>
        <v>0</v>
      </c>
      <c r="N20" s="113">
        <f t="shared" si="4"/>
        <v>0</v>
      </c>
      <c r="O20" s="113">
        <f t="shared" si="4"/>
        <v>0</v>
      </c>
      <c r="P20" s="113">
        <f t="shared" si="4"/>
        <v>0</v>
      </c>
      <c r="Q20" s="113">
        <f t="shared" si="4"/>
        <v>0</v>
      </c>
    </row>
    <row r="21" spans="1:17" s="106" customFormat="1" ht="15.75" x14ac:dyDescent="0.25">
      <c r="A21" s="148"/>
      <c r="B21" s="149"/>
      <c r="C21" s="159"/>
      <c r="D21" s="114" t="s">
        <v>14</v>
      </c>
      <c r="E21" s="113">
        <f t="shared" ref="E21:E24" si="5">F21+G21+H21+I21+J21+K21+L21+M21+N21+O21+P21+Q21</f>
        <v>0</v>
      </c>
      <c r="F21" s="113">
        <v>0</v>
      </c>
      <c r="G21" s="113">
        <v>0</v>
      </c>
      <c r="H21" s="115">
        <v>0</v>
      </c>
      <c r="I21" s="113">
        <v>0</v>
      </c>
      <c r="J21" s="113">
        <v>0</v>
      </c>
      <c r="K21" s="113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</row>
    <row r="22" spans="1:17" s="106" customFormat="1" ht="32.25" customHeight="1" x14ac:dyDescent="0.25">
      <c r="A22" s="148"/>
      <c r="B22" s="149"/>
      <c r="C22" s="159"/>
      <c r="D22" s="114" t="s">
        <v>15</v>
      </c>
      <c r="E22" s="113">
        <f t="shared" si="5"/>
        <v>0</v>
      </c>
      <c r="F22" s="113">
        <v>0</v>
      </c>
      <c r="G22" s="113">
        <v>0</v>
      </c>
      <c r="H22" s="115">
        <v>0</v>
      </c>
      <c r="I22" s="113">
        <v>0</v>
      </c>
      <c r="J22" s="113">
        <v>0</v>
      </c>
      <c r="K22" s="113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</row>
    <row r="23" spans="1:17" s="106" customFormat="1" ht="15.75" x14ac:dyDescent="0.25">
      <c r="A23" s="148"/>
      <c r="B23" s="149"/>
      <c r="C23" s="159"/>
      <c r="D23" s="114" t="s">
        <v>16</v>
      </c>
      <c r="E23" s="113">
        <f t="shared" si="5"/>
        <v>55907843.18</v>
      </c>
      <c r="F23" s="113">
        <f>F10+F15</f>
        <v>10065645.029999999</v>
      </c>
      <c r="G23" s="113">
        <f t="shared" ref="G23:M23" si="6">G10+G15</f>
        <v>9966624.3100000005</v>
      </c>
      <c r="H23" s="113">
        <f t="shared" si="6"/>
        <v>10471437.51</v>
      </c>
      <c r="I23" s="113">
        <f t="shared" si="6"/>
        <v>10884146.33</v>
      </c>
      <c r="J23" s="113">
        <f t="shared" si="6"/>
        <v>7339700</v>
      </c>
      <c r="K23" s="113">
        <f t="shared" si="6"/>
        <v>7180290</v>
      </c>
      <c r="L23" s="113">
        <f t="shared" si="6"/>
        <v>0</v>
      </c>
      <c r="M23" s="113">
        <f t="shared" si="6"/>
        <v>0</v>
      </c>
      <c r="N23" s="113">
        <v>0</v>
      </c>
      <c r="O23" s="113">
        <v>0</v>
      </c>
      <c r="P23" s="113">
        <v>0</v>
      </c>
      <c r="Q23" s="113">
        <v>0</v>
      </c>
    </row>
    <row r="24" spans="1:17" s="106" customFormat="1" ht="32.25" customHeight="1" x14ac:dyDescent="0.25">
      <c r="A24" s="150"/>
      <c r="B24" s="151"/>
      <c r="C24" s="160"/>
      <c r="D24" s="114" t="s">
        <v>17</v>
      </c>
      <c r="E24" s="113">
        <f t="shared" si="5"/>
        <v>0</v>
      </c>
      <c r="F24" s="113">
        <v>0</v>
      </c>
      <c r="G24" s="113">
        <v>0</v>
      </c>
      <c r="H24" s="115">
        <v>0</v>
      </c>
      <c r="I24" s="113">
        <v>0</v>
      </c>
      <c r="J24" s="113">
        <v>0</v>
      </c>
      <c r="K24" s="113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</row>
    <row r="25" spans="1:17" s="106" customFormat="1" ht="15.75" x14ac:dyDescent="0.25">
      <c r="A25" s="146" t="s">
        <v>192</v>
      </c>
      <c r="B25" s="147"/>
      <c r="C25" s="158"/>
      <c r="D25" s="112" t="s">
        <v>13</v>
      </c>
      <c r="E25" s="113">
        <f>E26+E27+E28+E29</f>
        <v>0</v>
      </c>
      <c r="F25" s="113">
        <f t="shared" ref="F25:Q25" si="7">F26+F27+F28+F29</f>
        <v>0</v>
      </c>
      <c r="G25" s="113">
        <f t="shared" si="7"/>
        <v>0</v>
      </c>
      <c r="H25" s="115">
        <f t="shared" si="7"/>
        <v>0</v>
      </c>
      <c r="I25" s="113">
        <f t="shared" si="7"/>
        <v>0</v>
      </c>
      <c r="J25" s="113">
        <f t="shared" si="7"/>
        <v>0</v>
      </c>
      <c r="K25" s="113">
        <f t="shared" si="7"/>
        <v>0</v>
      </c>
      <c r="L25" s="113">
        <f t="shared" si="7"/>
        <v>0</v>
      </c>
      <c r="M25" s="113">
        <f t="shared" si="7"/>
        <v>0</v>
      </c>
      <c r="N25" s="113">
        <f t="shared" si="7"/>
        <v>0</v>
      </c>
      <c r="O25" s="113">
        <f t="shared" si="7"/>
        <v>0</v>
      </c>
      <c r="P25" s="113">
        <f t="shared" si="7"/>
        <v>0</v>
      </c>
      <c r="Q25" s="113">
        <f t="shared" si="7"/>
        <v>0</v>
      </c>
    </row>
    <row r="26" spans="1:17" s="106" customFormat="1" ht="15.75" x14ac:dyDescent="0.25">
      <c r="A26" s="148"/>
      <c r="B26" s="149"/>
      <c r="C26" s="159"/>
      <c r="D26" s="114" t="s">
        <v>14</v>
      </c>
      <c r="E26" s="113">
        <f t="shared" ref="E26:E34" si="8">F26+G26+H26+I26+J26+K26+L26+M26+N26+O26+P26+Q26</f>
        <v>0</v>
      </c>
      <c r="F26" s="113">
        <v>0</v>
      </c>
      <c r="G26" s="113">
        <v>0</v>
      </c>
      <c r="H26" s="115">
        <v>0</v>
      </c>
      <c r="I26" s="113">
        <v>0</v>
      </c>
      <c r="J26" s="113">
        <v>0</v>
      </c>
      <c r="K26" s="113">
        <v>0</v>
      </c>
      <c r="L26" s="113">
        <v>0</v>
      </c>
      <c r="M26" s="113">
        <v>0</v>
      </c>
      <c r="N26" s="113">
        <v>0</v>
      </c>
      <c r="O26" s="113">
        <v>0</v>
      </c>
      <c r="P26" s="113">
        <v>0</v>
      </c>
      <c r="Q26" s="113">
        <v>0</v>
      </c>
    </row>
    <row r="27" spans="1:17" s="106" customFormat="1" ht="32.25" customHeight="1" x14ac:dyDescent="0.25">
      <c r="A27" s="148"/>
      <c r="B27" s="149"/>
      <c r="C27" s="159"/>
      <c r="D27" s="114" t="s">
        <v>15</v>
      </c>
      <c r="E27" s="113">
        <f t="shared" si="8"/>
        <v>0</v>
      </c>
      <c r="F27" s="113">
        <v>0</v>
      </c>
      <c r="G27" s="113">
        <v>0</v>
      </c>
      <c r="H27" s="115">
        <v>0</v>
      </c>
      <c r="I27" s="113">
        <v>0</v>
      </c>
      <c r="J27" s="113">
        <v>0</v>
      </c>
      <c r="K27" s="113">
        <v>0</v>
      </c>
      <c r="L27" s="113">
        <v>0</v>
      </c>
      <c r="M27" s="113">
        <v>0</v>
      </c>
      <c r="N27" s="113">
        <v>0</v>
      </c>
      <c r="O27" s="113">
        <v>0</v>
      </c>
      <c r="P27" s="113">
        <v>0</v>
      </c>
      <c r="Q27" s="113">
        <v>0</v>
      </c>
    </row>
    <row r="28" spans="1:17" s="106" customFormat="1" ht="15.75" x14ac:dyDescent="0.25">
      <c r="A28" s="148"/>
      <c r="B28" s="149"/>
      <c r="C28" s="159"/>
      <c r="D28" s="114" t="s">
        <v>16</v>
      </c>
      <c r="E28" s="113">
        <f t="shared" si="8"/>
        <v>0</v>
      </c>
      <c r="F28" s="113">
        <v>0</v>
      </c>
      <c r="G28" s="113">
        <v>0</v>
      </c>
      <c r="H28" s="115">
        <v>0</v>
      </c>
      <c r="I28" s="113">
        <v>0</v>
      </c>
      <c r="J28" s="113">
        <v>0</v>
      </c>
      <c r="K28" s="113">
        <v>0</v>
      </c>
      <c r="L28" s="113">
        <v>0</v>
      </c>
      <c r="M28" s="113">
        <v>0</v>
      </c>
      <c r="N28" s="113">
        <v>0</v>
      </c>
      <c r="O28" s="113">
        <v>0</v>
      </c>
      <c r="P28" s="113">
        <v>0</v>
      </c>
      <c r="Q28" s="113">
        <v>0</v>
      </c>
    </row>
    <row r="29" spans="1:17" s="106" customFormat="1" ht="32.25" customHeight="1" x14ac:dyDescent="0.25">
      <c r="A29" s="150"/>
      <c r="B29" s="151"/>
      <c r="C29" s="160"/>
      <c r="D29" s="114" t="s">
        <v>17</v>
      </c>
      <c r="E29" s="113">
        <f t="shared" si="8"/>
        <v>0</v>
      </c>
      <c r="F29" s="113">
        <v>0</v>
      </c>
      <c r="G29" s="113">
        <v>0</v>
      </c>
      <c r="H29" s="115">
        <v>0</v>
      </c>
      <c r="I29" s="113">
        <v>0</v>
      </c>
      <c r="J29" s="113">
        <v>0</v>
      </c>
      <c r="K29" s="113">
        <v>0</v>
      </c>
      <c r="L29" s="113">
        <v>0</v>
      </c>
      <c r="M29" s="113">
        <v>0</v>
      </c>
      <c r="N29" s="113">
        <v>0</v>
      </c>
      <c r="O29" s="113">
        <v>0</v>
      </c>
      <c r="P29" s="113">
        <v>0</v>
      </c>
      <c r="Q29" s="113">
        <v>0</v>
      </c>
    </row>
    <row r="30" spans="1:17" s="106" customFormat="1" ht="15.75" x14ac:dyDescent="0.25">
      <c r="A30" s="146" t="s">
        <v>94</v>
      </c>
      <c r="B30" s="147"/>
      <c r="C30" s="158"/>
      <c r="D30" s="112" t="s">
        <v>13</v>
      </c>
      <c r="E30" s="116">
        <f t="shared" si="8"/>
        <v>55907843.18</v>
      </c>
      <c r="F30" s="116">
        <f t="shared" ref="F30:Q30" si="9">F31+F32+F33+F34</f>
        <v>10065645.029999999</v>
      </c>
      <c r="G30" s="116">
        <f t="shared" si="9"/>
        <v>9966624.3100000005</v>
      </c>
      <c r="H30" s="117">
        <f t="shared" si="9"/>
        <v>10471437.51</v>
      </c>
      <c r="I30" s="116">
        <f t="shared" si="9"/>
        <v>10884146.33</v>
      </c>
      <c r="J30" s="116">
        <f t="shared" si="9"/>
        <v>7339700</v>
      </c>
      <c r="K30" s="116">
        <f t="shared" si="9"/>
        <v>7180290</v>
      </c>
      <c r="L30" s="116">
        <f t="shared" si="9"/>
        <v>0</v>
      </c>
      <c r="M30" s="116">
        <f t="shared" si="9"/>
        <v>0</v>
      </c>
      <c r="N30" s="116">
        <f t="shared" si="9"/>
        <v>0</v>
      </c>
      <c r="O30" s="116">
        <f t="shared" si="9"/>
        <v>0</v>
      </c>
      <c r="P30" s="116">
        <f t="shared" si="9"/>
        <v>0</v>
      </c>
      <c r="Q30" s="116">
        <f t="shared" si="9"/>
        <v>0</v>
      </c>
    </row>
    <row r="31" spans="1:17" s="106" customFormat="1" ht="15.75" x14ac:dyDescent="0.25">
      <c r="A31" s="148"/>
      <c r="B31" s="149"/>
      <c r="C31" s="159"/>
      <c r="D31" s="114" t="s">
        <v>14</v>
      </c>
      <c r="E31" s="116">
        <f t="shared" si="8"/>
        <v>0</v>
      </c>
      <c r="F31" s="116">
        <f>F16</f>
        <v>0</v>
      </c>
      <c r="G31" s="116">
        <f t="shared" ref="G31:Q32" si="10">G16</f>
        <v>0</v>
      </c>
      <c r="H31" s="116">
        <f t="shared" si="10"/>
        <v>0</v>
      </c>
      <c r="I31" s="116">
        <f t="shared" si="10"/>
        <v>0</v>
      </c>
      <c r="J31" s="116">
        <f t="shared" si="10"/>
        <v>0</v>
      </c>
      <c r="K31" s="116">
        <f t="shared" si="10"/>
        <v>0</v>
      </c>
      <c r="L31" s="116">
        <f t="shared" si="10"/>
        <v>0</v>
      </c>
      <c r="M31" s="116">
        <f t="shared" si="10"/>
        <v>0</v>
      </c>
      <c r="N31" s="116">
        <f t="shared" si="10"/>
        <v>0</v>
      </c>
      <c r="O31" s="116">
        <f t="shared" si="10"/>
        <v>0</v>
      </c>
      <c r="P31" s="116">
        <f t="shared" si="10"/>
        <v>0</v>
      </c>
      <c r="Q31" s="116">
        <f t="shared" si="10"/>
        <v>0</v>
      </c>
    </row>
    <row r="32" spans="1:17" s="106" customFormat="1" ht="32.25" customHeight="1" x14ac:dyDescent="0.25">
      <c r="A32" s="148"/>
      <c r="B32" s="149"/>
      <c r="C32" s="159"/>
      <c r="D32" s="114" t="s">
        <v>15</v>
      </c>
      <c r="E32" s="116">
        <f t="shared" si="8"/>
        <v>0</v>
      </c>
      <c r="F32" s="116">
        <f>F17</f>
        <v>0</v>
      </c>
      <c r="G32" s="116">
        <f t="shared" si="10"/>
        <v>0</v>
      </c>
      <c r="H32" s="116">
        <f t="shared" si="10"/>
        <v>0</v>
      </c>
      <c r="I32" s="116">
        <f t="shared" si="10"/>
        <v>0</v>
      </c>
      <c r="J32" s="116">
        <f t="shared" si="10"/>
        <v>0</v>
      </c>
      <c r="K32" s="116">
        <f t="shared" si="10"/>
        <v>0</v>
      </c>
      <c r="L32" s="116">
        <f t="shared" si="10"/>
        <v>0</v>
      </c>
      <c r="M32" s="116">
        <f t="shared" si="10"/>
        <v>0</v>
      </c>
      <c r="N32" s="116">
        <f t="shared" si="10"/>
        <v>0</v>
      </c>
      <c r="O32" s="116">
        <f t="shared" si="10"/>
        <v>0</v>
      </c>
      <c r="P32" s="116">
        <f t="shared" si="10"/>
        <v>0</v>
      </c>
      <c r="Q32" s="116">
        <f t="shared" si="10"/>
        <v>0</v>
      </c>
    </row>
    <row r="33" spans="1:17" s="106" customFormat="1" ht="15.75" x14ac:dyDescent="0.25">
      <c r="A33" s="148"/>
      <c r="B33" s="149"/>
      <c r="C33" s="159"/>
      <c r="D33" s="114" t="s">
        <v>16</v>
      </c>
      <c r="E33" s="116">
        <f>E20</f>
        <v>55907843.18</v>
      </c>
      <c r="F33" s="116">
        <f t="shared" ref="F33:Q33" si="11">F20</f>
        <v>10065645.029999999</v>
      </c>
      <c r="G33" s="116">
        <f t="shared" si="11"/>
        <v>9966624.3100000005</v>
      </c>
      <c r="H33" s="116">
        <f t="shared" si="11"/>
        <v>10471437.51</v>
      </c>
      <c r="I33" s="116">
        <f t="shared" si="11"/>
        <v>10884146.33</v>
      </c>
      <c r="J33" s="116">
        <f t="shared" si="11"/>
        <v>7339700</v>
      </c>
      <c r="K33" s="116">
        <f t="shared" si="11"/>
        <v>7180290</v>
      </c>
      <c r="L33" s="116">
        <f t="shared" si="11"/>
        <v>0</v>
      </c>
      <c r="M33" s="116">
        <f t="shared" si="11"/>
        <v>0</v>
      </c>
      <c r="N33" s="116">
        <f t="shared" si="11"/>
        <v>0</v>
      </c>
      <c r="O33" s="116">
        <f t="shared" si="11"/>
        <v>0</v>
      </c>
      <c r="P33" s="116">
        <f t="shared" si="11"/>
        <v>0</v>
      </c>
      <c r="Q33" s="116">
        <f t="shared" si="11"/>
        <v>0</v>
      </c>
    </row>
    <row r="34" spans="1:17" s="106" customFormat="1" ht="32.25" customHeight="1" x14ac:dyDescent="0.25">
      <c r="A34" s="150"/>
      <c r="B34" s="151"/>
      <c r="C34" s="160"/>
      <c r="D34" s="114" t="s">
        <v>17</v>
      </c>
      <c r="E34" s="116">
        <f t="shared" si="8"/>
        <v>0</v>
      </c>
      <c r="F34" s="116">
        <f>F19</f>
        <v>0</v>
      </c>
      <c r="G34" s="116">
        <f t="shared" ref="G34:Q34" si="12">G19</f>
        <v>0</v>
      </c>
      <c r="H34" s="116">
        <f t="shared" si="12"/>
        <v>0</v>
      </c>
      <c r="I34" s="116">
        <f t="shared" si="12"/>
        <v>0</v>
      </c>
      <c r="J34" s="116">
        <f t="shared" si="12"/>
        <v>0</v>
      </c>
      <c r="K34" s="116">
        <f t="shared" si="12"/>
        <v>0</v>
      </c>
      <c r="L34" s="116">
        <f t="shared" si="12"/>
        <v>0</v>
      </c>
      <c r="M34" s="116">
        <f t="shared" si="12"/>
        <v>0</v>
      </c>
      <c r="N34" s="116">
        <f t="shared" si="12"/>
        <v>0</v>
      </c>
      <c r="O34" s="116">
        <f t="shared" si="12"/>
        <v>0</v>
      </c>
      <c r="P34" s="116">
        <f t="shared" si="12"/>
        <v>0</v>
      </c>
      <c r="Q34" s="116">
        <f t="shared" si="12"/>
        <v>0</v>
      </c>
    </row>
    <row r="35" spans="1:17" s="106" customFormat="1" ht="15.75" x14ac:dyDescent="0.25">
      <c r="A35" s="144" t="s">
        <v>93</v>
      </c>
      <c r="B35" s="145"/>
      <c r="C35" s="131"/>
      <c r="D35" s="114"/>
      <c r="E35" s="116"/>
      <c r="F35" s="116"/>
      <c r="G35" s="116"/>
      <c r="H35" s="117"/>
      <c r="I35" s="116"/>
      <c r="J35" s="116"/>
      <c r="K35" s="116"/>
      <c r="L35" s="116"/>
      <c r="M35" s="116"/>
      <c r="N35" s="116"/>
      <c r="O35" s="116"/>
      <c r="P35" s="116"/>
      <c r="Q35" s="116"/>
    </row>
    <row r="36" spans="1:17" s="106" customFormat="1" ht="15.75" x14ac:dyDescent="0.25">
      <c r="A36" s="146" t="s">
        <v>182</v>
      </c>
      <c r="B36" s="147"/>
      <c r="C36" s="152" t="s">
        <v>190</v>
      </c>
      <c r="D36" s="112" t="s">
        <v>13</v>
      </c>
      <c r="E36" s="116">
        <f t="shared" ref="E36:E38" si="13">F36+G36+H36+I36+J36+K36+L36+M36+N36+O36+P36+Q36</f>
        <v>55907843.18</v>
      </c>
      <c r="F36" s="116">
        <f t="shared" ref="F36:Q36" si="14">F37+F38+F39+F40</f>
        <v>10065645.029999999</v>
      </c>
      <c r="G36" s="116">
        <f t="shared" si="14"/>
        <v>9966624.3100000005</v>
      </c>
      <c r="H36" s="117">
        <f t="shared" si="14"/>
        <v>10471437.51</v>
      </c>
      <c r="I36" s="116">
        <f t="shared" si="14"/>
        <v>10884146.33</v>
      </c>
      <c r="J36" s="116">
        <f t="shared" si="14"/>
        <v>7339700</v>
      </c>
      <c r="K36" s="116">
        <f t="shared" si="14"/>
        <v>7180290</v>
      </c>
      <c r="L36" s="116">
        <f t="shared" si="14"/>
        <v>0</v>
      </c>
      <c r="M36" s="116">
        <f t="shared" si="14"/>
        <v>0</v>
      </c>
      <c r="N36" s="116">
        <f t="shared" si="14"/>
        <v>0</v>
      </c>
      <c r="O36" s="116">
        <f t="shared" si="14"/>
        <v>0</v>
      </c>
      <c r="P36" s="116">
        <f t="shared" si="14"/>
        <v>0</v>
      </c>
      <c r="Q36" s="116">
        <f t="shared" si="14"/>
        <v>0</v>
      </c>
    </row>
    <row r="37" spans="1:17" s="106" customFormat="1" ht="15.75" x14ac:dyDescent="0.25">
      <c r="A37" s="148"/>
      <c r="B37" s="149"/>
      <c r="C37" s="153"/>
      <c r="D37" s="114" t="s">
        <v>14</v>
      </c>
      <c r="E37" s="116">
        <f t="shared" si="13"/>
        <v>0</v>
      </c>
      <c r="F37" s="116">
        <f>F22</f>
        <v>0</v>
      </c>
      <c r="G37" s="116">
        <f t="shared" ref="G37:Q37" si="15">G22</f>
        <v>0</v>
      </c>
      <c r="H37" s="116">
        <f t="shared" si="15"/>
        <v>0</v>
      </c>
      <c r="I37" s="116">
        <f t="shared" si="15"/>
        <v>0</v>
      </c>
      <c r="J37" s="116">
        <f t="shared" si="15"/>
        <v>0</v>
      </c>
      <c r="K37" s="116">
        <f t="shared" si="15"/>
        <v>0</v>
      </c>
      <c r="L37" s="116">
        <f t="shared" si="15"/>
        <v>0</v>
      </c>
      <c r="M37" s="116">
        <f t="shared" si="15"/>
        <v>0</v>
      </c>
      <c r="N37" s="116">
        <f t="shared" si="15"/>
        <v>0</v>
      </c>
      <c r="O37" s="116">
        <f t="shared" si="15"/>
        <v>0</v>
      </c>
      <c r="P37" s="116">
        <f t="shared" si="15"/>
        <v>0</v>
      </c>
      <c r="Q37" s="116">
        <f t="shared" si="15"/>
        <v>0</v>
      </c>
    </row>
    <row r="38" spans="1:17" s="106" customFormat="1" ht="32.25" customHeight="1" x14ac:dyDescent="0.25">
      <c r="A38" s="148"/>
      <c r="B38" s="149"/>
      <c r="C38" s="153"/>
      <c r="D38" s="114" t="s">
        <v>15</v>
      </c>
      <c r="E38" s="116">
        <f t="shared" si="13"/>
        <v>55907843.18</v>
      </c>
      <c r="F38" s="116">
        <f>F23</f>
        <v>10065645.029999999</v>
      </c>
      <c r="G38" s="116">
        <f t="shared" ref="G38:Q38" si="16">G23</f>
        <v>9966624.3100000005</v>
      </c>
      <c r="H38" s="116">
        <f t="shared" si="16"/>
        <v>10471437.51</v>
      </c>
      <c r="I38" s="116">
        <f t="shared" si="16"/>
        <v>10884146.33</v>
      </c>
      <c r="J38" s="116">
        <f t="shared" si="16"/>
        <v>7339700</v>
      </c>
      <c r="K38" s="116">
        <f t="shared" si="16"/>
        <v>7180290</v>
      </c>
      <c r="L38" s="116">
        <f t="shared" si="16"/>
        <v>0</v>
      </c>
      <c r="M38" s="116">
        <f t="shared" si="16"/>
        <v>0</v>
      </c>
      <c r="N38" s="116">
        <f t="shared" si="16"/>
        <v>0</v>
      </c>
      <c r="O38" s="116">
        <f t="shared" si="16"/>
        <v>0</v>
      </c>
      <c r="P38" s="116">
        <f t="shared" si="16"/>
        <v>0</v>
      </c>
      <c r="Q38" s="116">
        <f t="shared" si="16"/>
        <v>0</v>
      </c>
    </row>
    <row r="39" spans="1:17" s="106" customFormat="1" ht="15.75" x14ac:dyDescent="0.25">
      <c r="A39" s="148"/>
      <c r="B39" s="149"/>
      <c r="C39" s="153"/>
      <c r="D39" s="114" t="s">
        <v>16</v>
      </c>
      <c r="E39" s="116">
        <f>E26</f>
        <v>0</v>
      </c>
      <c r="F39" s="116">
        <f t="shared" ref="F39:Q39" si="17">F26</f>
        <v>0</v>
      </c>
      <c r="G39" s="116">
        <f t="shared" si="17"/>
        <v>0</v>
      </c>
      <c r="H39" s="116">
        <f t="shared" si="17"/>
        <v>0</v>
      </c>
      <c r="I39" s="116">
        <f t="shared" si="17"/>
        <v>0</v>
      </c>
      <c r="J39" s="116">
        <f t="shared" si="17"/>
        <v>0</v>
      </c>
      <c r="K39" s="116">
        <f t="shared" si="17"/>
        <v>0</v>
      </c>
      <c r="L39" s="116">
        <f t="shared" si="17"/>
        <v>0</v>
      </c>
      <c r="M39" s="116">
        <f t="shared" si="17"/>
        <v>0</v>
      </c>
      <c r="N39" s="116">
        <f t="shared" si="17"/>
        <v>0</v>
      </c>
      <c r="O39" s="116">
        <f t="shared" si="17"/>
        <v>0</v>
      </c>
      <c r="P39" s="116">
        <f t="shared" si="17"/>
        <v>0</v>
      </c>
      <c r="Q39" s="116">
        <f t="shared" si="17"/>
        <v>0</v>
      </c>
    </row>
    <row r="40" spans="1:17" s="106" customFormat="1" ht="32.25" customHeight="1" x14ac:dyDescent="0.25">
      <c r="A40" s="150"/>
      <c r="B40" s="151"/>
      <c r="C40" s="154"/>
      <c r="D40" s="114" t="s">
        <v>17</v>
      </c>
      <c r="E40" s="116">
        <f t="shared" ref="E40" si="18">F40+G40+H40+I40+J40+K40+L40+M40+N40+O40+P40+Q40</f>
        <v>0</v>
      </c>
      <c r="F40" s="116">
        <f>F25</f>
        <v>0</v>
      </c>
      <c r="G40" s="116">
        <f t="shared" ref="G40:Q40" si="19">G25</f>
        <v>0</v>
      </c>
      <c r="H40" s="116">
        <f t="shared" si="19"/>
        <v>0</v>
      </c>
      <c r="I40" s="116">
        <f t="shared" si="19"/>
        <v>0</v>
      </c>
      <c r="J40" s="116">
        <f t="shared" si="19"/>
        <v>0</v>
      </c>
      <c r="K40" s="116">
        <f t="shared" si="19"/>
        <v>0</v>
      </c>
      <c r="L40" s="116">
        <f t="shared" si="19"/>
        <v>0</v>
      </c>
      <c r="M40" s="116">
        <f t="shared" si="19"/>
        <v>0</v>
      </c>
      <c r="N40" s="116">
        <f t="shared" si="19"/>
        <v>0</v>
      </c>
      <c r="O40" s="116">
        <f t="shared" si="19"/>
        <v>0</v>
      </c>
      <c r="P40" s="116">
        <f t="shared" si="19"/>
        <v>0</v>
      </c>
      <c r="Q40" s="116">
        <f t="shared" si="19"/>
        <v>0</v>
      </c>
    </row>
    <row r="41" spans="1:17" s="106" customFormat="1" ht="15.75" x14ac:dyDescent="0.25">
      <c r="A41" s="146" t="s">
        <v>183</v>
      </c>
      <c r="B41" s="147"/>
      <c r="C41" s="155"/>
      <c r="D41" s="112" t="s">
        <v>13</v>
      </c>
      <c r="E41" s="116">
        <v>0</v>
      </c>
      <c r="F41" s="116">
        <v>0</v>
      </c>
      <c r="G41" s="116">
        <v>0</v>
      </c>
      <c r="H41" s="117">
        <v>0</v>
      </c>
      <c r="I41" s="116">
        <v>0</v>
      </c>
      <c r="J41" s="116">
        <v>0</v>
      </c>
      <c r="K41" s="116">
        <v>0</v>
      </c>
      <c r="L41" s="116">
        <f t="shared" ref="L41:Q41" si="20">L42+L43+L44+L45</f>
        <v>0</v>
      </c>
      <c r="M41" s="116">
        <f t="shared" si="20"/>
        <v>0</v>
      </c>
      <c r="N41" s="116">
        <f t="shared" si="20"/>
        <v>0</v>
      </c>
      <c r="O41" s="116">
        <f t="shared" si="20"/>
        <v>0</v>
      </c>
      <c r="P41" s="116">
        <f t="shared" si="20"/>
        <v>0</v>
      </c>
      <c r="Q41" s="116">
        <f t="shared" si="20"/>
        <v>0</v>
      </c>
    </row>
    <row r="42" spans="1:17" s="106" customFormat="1" ht="15.75" x14ac:dyDescent="0.25">
      <c r="A42" s="148"/>
      <c r="B42" s="149"/>
      <c r="C42" s="156"/>
      <c r="D42" s="114" t="s">
        <v>14</v>
      </c>
      <c r="E42" s="116">
        <f t="shared" ref="E42:E45" si="21">F42+G42+H42+I42+J42+K42+L42+Q42+M42+N42+O42+P42</f>
        <v>0</v>
      </c>
      <c r="F42" s="116">
        <v>0</v>
      </c>
      <c r="G42" s="116">
        <v>0</v>
      </c>
      <c r="H42" s="116">
        <v>0</v>
      </c>
      <c r="I42" s="116">
        <v>0</v>
      </c>
      <c r="J42" s="116">
        <v>0</v>
      </c>
      <c r="K42" s="116">
        <v>0</v>
      </c>
      <c r="L42" s="116">
        <v>0</v>
      </c>
      <c r="M42" s="116">
        <v>0</v>
      </c>
      <c r="N42" s="116">
        <v>0</v>
      </c>
      <c r="O42" s="116">
        <v>0</v>
      </c>
      <c r="P42" s="116">
        <v>0</v>
      </c>
      <c r="Q42" s="116">
        <v>0</v>
      </c>
    </row>
    <row r="43" spans="1:17" s="106" customFormat="1" ht="32.25" customHeight="1" x14ac:dyDescent="0.25">
      <c r="A43" s="148"/>
      <c r="B43" s="149"/>
      <c r="C43" s="156"/>
      <c r="D43" s="114" t="s">
        <v>15</v>
      </c>
      <c r="E43" s="116">
        <f t="shared" si="21"/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</row>
    <row r="44" spans="1:17" s="106" customFormat="1" ht="15.75" x14ac:dyDescent="0.25">
      <c r="A44" s="148"/>
      <c r="B44" s="149"/>
      <c r="C44" s="156"/>
      <c r="D44" s="114" t="s">
        <v>16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f t="shared" ref="L44:Q44" si="22">L13</f>
        <v>0</v>
      </c>
      <c r="M44" s="116">
        <f t="shared" si="22"/>
        <v>0</v>
      </c>
      <c r="N44" s="116">
        <f t="shared" si="22"/>
        <v>0</v>
      </c>
      <c r="O44" s="116">
        <f t="shared" si="22"/>
        <v>0</v>
      </c>
      <c r="P44" s="116">
        <f t="shared" si="22"/>
        <v>0</v>
      </c>
      <c r="Q44" s="116">
        <f t="shared" si="22"/>
        <v>0</v>
      </c>
    </row>
    <row r="45" spans="1:17" s="106" customFormat="1" ht="32.25" customHeight="1" x14ac:dyDescent="0.25">
      <c r="A45" s="150"/>
      <c r="B45" s="151"/>
      <c r="C45" s="157"/>
      <c r="D45" s="114" t="s">
        <v>17</v>
      </c>
      <c r="E45" s="116">
        <f t="shared" si="21"/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</row>
    <row r="46" spans="1:17" s="106" customFormat="1" x14ac:dyDescent="0.25">
      <c r="H46" s="118"/>
    </row>
    <row r="47" spans="1:17" s="106" customFormat="1" x14ac:dyDescent="0.25">
      <c r="H47" s="118"/>
    </row>
  </sheetData>
  <mergeCells count="29">
    <mergeCell ref="A1:Q1"/>
    <mergeCell ref="N2:Q2"/>
    <mergeCell ref="O3:Q3"/>
    <mergeCell ref="P4:Q4"/>
    <mergeCell ref="A5:Q5"/>
    <mergeCell ref="A6:A8"/>
    <mergeCell ref="B6:B8"/>
    <mergeCell ref="C6:C8"/>
    <mergeCell ref="D6:D8"/>
    <mergeCell ref="E6:Q6"/>
    <mergeCell ref="E7:E8"/>
    <mergeCell ref="F7:Q7"/>
    <mergeCell ref="A10:A14"/>
    <mergeCell ref="B10:B14"/>
    <mergeCell ref="C10:C14"/>
    <mergeCell ref="A15:A19"/>
    <mergeCell ref="B15:B19"/>
    <mergeCell ref="C15:C19"/>
    <mergeCell ref="A20:B24"/>
    <mergeCell ref="C20:C24"/>
    <mergeCell ref="A25:B29"/>
    <mergeCell ref="C25:C29"/>
    <mergeCell ref="A30:B34"/>
    <mergeCell ref="C30:C34"/>
    <mergeCell ref="A35:B35"/>
    <mergeCell ref="A36:B40"/>
    <mergeCell ref="C36:C40"/>
    <mergeCell ref="A41:B45"/>
    <mergeCell ref="C41:C45"/>
  </mergeCells>
  <pageMargins left="1.1811023622047245" right="0.39370078740157483" top="0.78740157480314965" bottom="0.78740157480314965" header="0.31496062992125984" footer="0.31496062992125984"/>
  <pageSetup paperSize="9" scale="40" firstPageNumber="7" fitToHeight="5" orientation="landscape" useFirstPageNumber="1" verticalDpi="180" r:id="rId1"/>
  <headerFooter>
    <oddHeader>&amp;C3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view="pageLayout" zoomScaleNormal="100" workbookViewId="0">
      <selection activeCell="H2" sqref="H2"/>
    </sheetView>
  </sheetViews>
  <sheetFormatPr defaultRowHeight="15" x14ac:dyDescent="0.25"/>
  <cols>
    <col min="2" max="2" width="19.28515625" customWidth="1"/>
    <col min="3" max="3" width="15.85546875" customWidth="1"/>
    <col min="4" max="4" width="12.7109375" customWidth="1"/>
    <col min="5" max="5" width="8.5703125" customWidth="1"/>
    <col min="7" max="7" width="25.140625" customWidth="1"/>
    <col min="13" max="13" width="9.140625" customWidth="1"/>
    <col min="16" max="16" width="14" customWidth="1"/>
  </cols>
  <sheetData>
    <row r="1" spans="1:16" s="4" customFormat="1" ht="15.75" x14ac:dyDescent="0.25">
      <c r="P1" s="35" t="s">
        <v>35</v>
      </c>
    </row>
    <row r="2" spans="1:16" s="4" customFormat="1" ht="15.75" x14ac:dyDescent="0.25"/>
    <row r="3" spans="1:16" s="4" customFormat="1" ht="36.75" customHeight="1" x14ac:dyDescent="0.25">
      <c r="A3" s="206" t="s">
        <v>134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</row>
    <row r="4" spans="1:16" s="4" customFormat="1" ht="17.25" customHeigh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s="4" customFormat="1" ht="60" customHeight="1" x14ac:dyDescent="0.25">
      <c r="A5" s="210" t="s">
        <v>18</v>
      </c>
      <c r="B5" s="211" t="s">
        <v>19</v>
      </c>
      <c r="C5" s="211" t="s">
        <v>20</v>
      </c>
      <c r="D5" s="211" t="s">
        <v>21</v>
      </c>
      <c r="E5" s="211" t="s">
        <v>22</v>
      </c>
      <c r="F5" s="211" t="s">
        <v>23</v>
      </c>
      <c r="G5" s="211" t="s">
        <v>0</v>
      </c>
      <c r="H5" s="210" t="s">
        <v>24</v>
      </c>
      <c r="I5" s="210"/>
      <c r="J5" s="210"/>
      <c r="K5" s="210"/>
      <c r="L5" s="210"/>
      <c r="M5" s="210"/>
      <c r="N5" s="210"/>
      <c r="O5" s="210"/>
      <c r="P5" s="210"/>
    </row>
    <row r="6" spans="1:16" s="4" customFormat="1" ht="15.75" x14ac:dyDescent="0.25">
      <c r="A6" s="210"/>
      <c r="B6" s="211"/>
      <c r="C6" s="211"/>
      <c r="D6" s="211"/>
      <c r="E6" s="211"/>
      <c r="F6" s="211"/>
      <c r="G6" s="211"/>
      <c r="H6" s="38" t="s">
        <v>13</v>
      </c>
      <c r="I6" s="38" t="s">
        <v>2</v>
      </c>
      <c r="J6" s="38" t="s">
        <v>3</v>
      </c>
      <c r="K6" s="38" t="s">
        <v>4</v>
      </c>
      <c r="L6" s="38" t="s">
        <v>3</v>
      </c>
      <c r="M6" s="38" t="s">
        <v>5</v>
      </c>
      <c r="N6" s="38" t="s">
        <v>6</v>
      </c>
      <c r="O6" s="38" t="s">
        <v>7</v>
      </c>
      <c r="P6" s="38" t="s">
        <v>82</v>
      </c>
    </row>
    <row r="7" spans="1:16" s="4" customFormat="1" ht="23.25" customHeight="1" x14ac:dyDescent="0.25">
      <c r="A7" s="37">
        <v>1</v>
      </c>
      <c r="B7" s="37">
        <v>2</v>
      </c>
      <c r="C7" s="37">
        <v>3</v>
      </c>
      <c r="D7" s="37">
        <v>4</v>
      </c>
      <c r="E7" s="37">
        <v>5</v>
      </c>
      <c r="F7" s="37">
        <v>6</v>
      </c>
      <c r="G7" s="37">
        <v>7</v>
      </c>
      <c r="H7" s="38">
        <v>8</v>
      </c>
      <c r="I7" s="38">
        <v>9</v>
      </c>
      <c r="J7" s="38">
        <v>10</v>
      </c>
      <c r="K7" s="38">
        <v>11</v>
      </c>
      <c r="L7" s="38">
        <v>12</v>
      </c>
      <c r="M7" s="38">
        <v>13</v>
      </c>
      <c r="N7" s="38">
        <v>14</v>
      </c>
      <c r="O7" s="38">
        <v>15</v>
      </c>
      <c r="P7" s="38">
        <v>16</v>
      </c>
    </row>
    <row r="8" spans="1:16" s="4" customFormat="1" ht="33.75" customHeight="1" x14ac:dyDescent="0.25">
      <c r="A8" s="207" t="s">
        <v>83</v>
      </c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9"/>
    </row>
    <row r="9" spans="1:16" s="4" customFormat="1" ht="33.75" hidden="1" customHeight="1" x14ac:dyDescent="0.25">
      <c r="A9" s="212">
        <v>1</v>
      </c>
      <c r="B9" s="212" t="s">
        <v>26</v>
      </c>
      <c r="C9" s="224" t="s">
        <v>25</v>
      </c>
      <c r="D9" s="212"/>
      <c r="E9" s="212"/>
      <c r="F9" s="212"/>
      <c r="G9" s="39" t="s">
        <v>13</v>
      </c>
      <c r="H9" s="40"/>
      <c r="I9" s="40"/>
      <c r="J9" s="40"/>
      <c r="K9" s="40"/>
      <c r="L9" s="40"/>
      <c r="M9" s="40"/>
      <c r="N9" s="40"/>
      <c r="O9" s="40"/>
      <c r="P9" s="40"/>
    </row>
    <row r="10" spans="1:16" s="4" customFormat="1" ht="33.75" hidden="1" customHeight="1" x14ac:dyDescent="0.25">
      <c r="A10" s="213"/>
      <c r="B10" s="213"/>
      <c r="C10" s="225"/>
      <c r="D10" s="213"/>
      <c r="E10" s="213"/>
      <c r="F10" s="213"/>
      <c r="G10" s="41" t="s">
        <v>14</v>
      </c>
      <c r="H10" s="40"/>
      <c r="I10" s="40"/>
      <c r="J10" s="40"/>
      <c r="K10" s="40"/>
      <c r="L10" s="40"/>
      <c r="M10" s="40"/>
      <c r="N10" s="40"/>
      <c r="O10" s="40"/>
      <c r="P10" s="40"/>
    </row>
    <row r="11" spans="1:16" s="4" customFormat="1" ht="33.75" hidden="1" customHeight="1" x14ac:dyDescent="0.25">
      <c r="A11" s="213"/>
      <c r="B11" s="213"/>
      <c r="C11" s="225"/>
      <c r="D11" s="213"/>
      <c r="E11" s="213"/>
      <c r="F11" s="213"/>
      <c r="G11" s="41" t="s">
        <v>15</v>
      </c>
      <c r="H11" s="40"/>
      <c r="I11" s="40"/>
      <c r="J11" s="40"/>
      <c r="K11" s="40"/>
      <c r="L11" s="40"/>
      <c r="M11" s="40"/>
      <c r="N11" s="40"/>
      <c r="O11" s="40"/>
      <c r="P11" s="40"/>
    </row>
    <row r="12" spans="1:16" s="4" customFormat="1" ht="33.75" hidden="1" customHeight="1" x14ac:dyDescent="0.25">
      <c r="A12" s="213"/>
      <c r="B12" s="213"/>
      <c r="C12" s="225"/>
      <c r="D12" s="213"/>
      <c r="E12" s="213"/>
      <c r="F12" s="213"/>
      <c r="G12" s="41" t="s">
        <v>16</v>
      </c>
      <c r="H12" s="40"/>
      <c r="I12" s="40"/>
      <c r="J12" s="40"/>
      <c r="K12" s="40"/>
      <c r="L12" s="40"/>
      <c r="M12" s="40"/>
      <c r="N12" s="40"/>
      <c r="O12" s="40"/>
      <c r="P12" s="40"/>
    </row>
    <row r="13" spans="1:16" s="4" customFormat="1" ht="33.75" hidden="1" customHeight="1" x14ac:dyDescent="0.25">
      <c r="A13" s="213"/>
      <c r="B13" s="213"/>
      <c r="C13" s="226"/>
      <c r="D13" s="214"/>
      <c r="E13" s="214"/>
      <c r="F13" s="214"/>
      <c r="G13" s="41" t="s">
        <v>17</v>
      </c>
      <c r="H13" s="40"/>
      <c r="I13" s="40"/>
      <c r="J13" s="40"/>
      <c r="K13" s="40"/>
      <c r="L13" s="40"/>
      <c r="M13" s="40"/>
      <c r="N13" s="40"/>
      <c r="O13" s="40"/>
      <c r="P13" s="40"/>
    </row>
    <row r="14" spans="1:16" s="4" customFormat="1" ht="33.75" hidden="1" customHeight="1" x14ac:dyDescent="0.25">
      <c r="A14" s="213"/>
      <c r="B14" s="213"/>
      <c r="C14" s="224" t="s">
        <v>27</v>
      </c>
      <c r="D14" s="212"/>
      <c r="E14" s="212"/>
      <c r="F14" s="212"/>
      <c r="G14" s="39" t="s">
        <v>13</v>
      </c>
      <c r="H14" s="40"/>
      <c r="I14" s="40"/>
      <c r="J14" s="40"/>
      <c r="K14" s="40"/>
      <c r="L14" s="40"/>
      <c r="M14" s="40"/>
      <c r="N14" s="40"/>
      <c r="O14" s="40"/>
      <c r="P14" s="40"/>
    </row>
    <row r="15" spans="1:16" s="4" customFormat="1" ht="33.75" hidden="1" customHeight="1" x14ac:dyDescent="0.25">
      <c r="A15" s="213"/>
      <c r="B15" s="213"/>
      <c r="C15" s="225"/>
      <c r="D15" s="213"/>
      <c r="E15" s="213"/>
      <c r="F15" s="213"/>
      <c r="G15" s="41" t="s">
        <v>14</v>
      </c>
      <c r="H15" s="40"/>
      <c r="I15" s="40"/>
      <c r="J15" s="40"/>
      <c r="K15" s="40"/>
      <c r="L15" s="40"/>
      <c r="M15" s="40"/>
      <c r="N15" s="40"/>
      <c r="O15" s="40"/>
      <c r="P15" s="40"/>
    </row>
    <row r="16" spans="1:16" s="4" customFormat="1" ht="33.75" hidden="1" customHeight="1" x14ac:dyDescent="0.25">
      <c r="A16" s="213"/>
      <c r="B16" s="213"/>
      <c r="C16" s="225"/>
      <c r="D16" s="213"/>
      <c r="E16" s="213"/>
      <c r="F16" s="213"/>
      <c r="G16" s="41" t="s">
        <v>15</v>
      </c>
      <c r="H16" s="40"/>
      <c r="I16" s="40"/>
      <c r="J16" s="40"/>
      <c r="K16" s="40"/>
      <c r="L16" s="40"/>
      <c r="M16" s="40"/>
      <c r="N16" s="40"/>
      <c r="O16" s="40"/>
      <c r="P16" s="40"/>
    </row>
    <row r="17" spans="1:16" s="4" customFormat="1" ht="33.75" hidden="1" customHeight="1" x14ac:dyDescent="0.25">
      <c r="A17" s="213"/>
      <c r="B17" s="213"/>
      <c r="C17" s="225"/>
      <c r="D17" s="213"/>
      <c r="E17" s="213"/>
      <c r="F17" s="213"/>
      <c r="G17" s="41" t="s">
        <v>16</v>
      </c>
      <c r="H17" s="40"/>
      <c r="I17" s="40"/>
      <c r="J17" s="40"/>
      <c r="K17" s="40"/>
      <c r="L17" s="40"/>
      <c r="M17" s="40"/>
      <c r="N17" s="40"/>
      <c r="O17" s="40"/>
      <c r="P17" s="40"/>
    </row>
    <row r="18" spans="1:16" s="4" customFormat="1" ht="33.75" hidden="1" customHeight="1" x14ac:dyDescent="0.25">
      <c r="A18" s="213"/>
      <c r="B18" s="213"/>
      <c r="C18" s="226"/>
      <c r="D18" s="214"/>
      <c r="E18" s="214"/>
      <c r="F18" s="214"/>
      <c r="G18" s="41" t="s">
        <v>17</v>
      </c>
      <c r="H18" s="40"/>
      <c r="I18" s="40"/>
      <c r="J18" s="40"/>
      <c r="K18" s="40"/>
      <c r="L18" s="40"/>
      <c r="M18" s="40"/>
      <c r="N18" s="40"/>
      <c r="O18" s="40"/>
      <c r="P18" s="40"/>
    </row>
    <row r="19" spans="1:16" s="4" customFormat="1" ht="33.75" hidden="1" customHeight="1" x14ac:dyDescent="0.25">
      <c r="A19" s="213"/>
      <c r="B19" s="213"/>
      <c r="C19" s="215" t="s">
        <v>28</v>
      </c>
      <c r="D19" s="216"/>
      <c r="E19" s="216"/>
      <c r="F19" s="217"/>
      <c r="G19" s="39" t="s">
        <v>13</v>
      </c>
      <c r="H19" s="40"/>
      <c r="I19" s="40"/>
      <c r="J19" s="40"/>
      <c r="K19" s="40"/>
      <c r="L19" s="40"/>
      <c r="M19" s="40"/>
      <c r="N19" s="40"/>
      <c r="O19" s="40"/>
      <c r="P19" s="40"/>
    </row>
    <row r="20" spans="1:16" s="4" customFormat="1" ht="33.75" hidden="1" customHeight="1" x14ac:dyDescent="0.25">
      <c r="A20" s="213"/>
      <c r="B20" s="213"/>
      <c r="C20" s="218"/>
      <c r="D20" s="219"/>
      <c r="E20" s="219"/>
      <c r="F20" s="220"/>
      <c r="G20" s="41" t="s">
        <v>14</v>
      </c>
      <c r="H20" s="40"/>
      <c r="I20" s="40"/>
      <c r="J20" s="40"/>
      <c r="K20" s="40"/>
      <c r="L20" s="40"/>
      <c r="M20" s="40"/>
      <c r="N20" s="40"/>
      <c r="O20" s="40"/>
      <c r="P20" s="40"/>
    </row>
    <row r="21" spans="1:16" s="4" customFormat="1" ht="33.75" hidden="1" customHeight="1" x14ac:dyDescent="0.25">
      <c r="A21" s="213"/>
      <c r="B21" s="213"/>
      <c r="C21" s="218"/>
      <c r="D21" s="219"/>
      <c r="E21" s="219"/>
      <c r="F21" s="220"/>
      <c r="G21" s="41" t="s">
        <v>15</v>
      </c>
      <c r="H21" s="40"/>
      <c r="I21" s="40"/>
      <c r="J21" s="40"/>
      <c r="K21" s="40"/>
      <c r="L21" s="40"/>
      <c r="M21" s="40"/>
      <c r="N21" s="40"/>
      <c r="O21" s="40"/>
      <c r="P21" s="40"/>
    </row>
    <row r="22" spans="1:16" s="4" customFormat="1" ht="33.75" hidden="1" customHeight="1" x14ac:dyDescent="0.25">
      <c r="A22" s="213"/>
      <c r="B22" s="213"/>
      <c r="C22" s="218"/>
      <c r="D22" s="219"/>
      <c r="E22" s="219"/>
      <c r="F22" s="220"/>
      <c r="G22" s="41" t="s">
        <v>16</v>
      </c>
      <c r="H22" s="40"/>
      <c r="I22" s="40"/>
      <c r="J22" s="40"/>
      <c r="K22" s="40"/>
      <c r="L22" s="40"/>
      <c r="M22" s="40"/>
      <c r="N22" s="40"/>
      <c r="O22" s="40"/>
      <c r="P22" s="40"/>
    </row>
    <row r="23" spans="1:16" s="4" customFormat="1" ht="33.75" hidden="1" customHeight="1" x14ac:dyDescent="0.25">
      <c r="A23" s="214"/>
      <c r="B23" s="214"/>
      <c r="C23" s="221"/>
      <c r="D23" s="222"/>
      <c r="E23" s="222"/>
      <c r="F23" s="223"/>
      <c r="G23" s="41" t="s">
        <v>17</v>
      </c>
      <c r="H23" s="40"/>
      <c r="I23" s="40"/>
      <c r="J23" s="40"/>
      <c r="K23" s="40"/>
      <c r="L23" s="40"/>
      <c r="M23" s="40"/>
      <c r="N23" s="40"/>
      <c r="O23" s="40"/>
      <c r="P23" s="40"/>
    </row>
    <row r="24" spans="1:16" s="4" customFormat="1" ht="33.75" hidden="1" customHeight="1" x14ac:dyDescent="0.25">
      <c r="A24" s="179" t="s">
        <v>29</v>
      </c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s="4" customFormat="1" ht="33.75" hidden="1" customHeight="1" x14ac:dyDescent="0.25">
      <c r="A25" s="212">
        <v>1</v>
      </c>
      <c r="B25" s="212" t="s">
        <v>30</v>
      </c>
      <c r="C25" s="224"/>
      <c r="D25" s="212"/>
      <c r="E25" s="212"/>
      <c r="F25" s="212"/>
      <c r="G25" s="39" t="s">
        <v>13</v>
      </c>
      <c r="H25" s="40"/>
      <c r="I25" s="40"/>
      <c r="J25" s="40"/>
      <c r="K25" s="40"/>
      <c r="L25" s="40"/>
      <c r="M25" s="40"/>
      <c r="N25" s="40"/>
      <c r="O25" s="40"/>
      <c r="P25" s="40"/>
    </row>
    <row r="26" spans="1:16" s="4" customFormat="1" ht="33.75" hidden="1" customHeight="1" x14ac:dyDescent="0.25">
      <c r="A26" s="213"/>
      <c r="B26" s="213"/>
      <c r="C26" s="225"/>
      <c r="D26" s="213"/>
      <c r="E26" s="213"/>
      <c r="F26" s="213"/>
      <c r="G26" s="41" t="s">
        <v>14</v>
      </c>
      <c r="H26" s="40"/>
      <c r="I26" s="40"/>
      <c r="J26" s="40"/>
      <c r="K26" s="40"/>
      <c r="L26" s="40"/>
      <c r="M26" s="40"/>
      <c r="N26" s="40"/>
      <c r="O26" s="40"/>
      <c r="P26" s="40"/>
    </row>
    <row r="27" spans="1:16" s="4" customFormat="1" ht="33.75" hidden="1" customHeight="1" x14ac:dyDescent="0.25">
      <c r="A27" s="213"/>
      <c r="B27" s="213"/>
      <c r="C27" s="225"/>
      <c r="D27" s="213"/>
      <c r="E27" s="213"/>
      <c r="F27" s="213"/>
      <c r="G27" s="41" t="s">
        <v>15</v>
      </c>
      <c r="H27" s="40"/>
      <c r="I27" s="40"/>
      <c r="J27" s="40"/>
      <c r="K27" s="40"/>
      <c r="L27" s="40"/>
      <c r="M27" s="40"/>
      <c r="N27" s="40"/>
      <c r="O27" s="40"/>
      <c r="P27" s="40"/>
    </row>
    <row r="28" spans="1:16" s="4" customFormat="1" ht="33.75" hidden="1" customHeight="1" x14ac:dyDescent="0.25">
      <c r="A28" s="213"/>
      <c r="B28" s="213"/>
      <c r="C28" s="225"/>
      <c r="D28" s="213"/>
      <c r="E28" s="213"/>
      <c r="F28" s="213"/>
      <c r="G28" s="41" t="s">
        <v>16</v>
      </c>
      <c r="H28" s="40"/>
      <c r="I28" s="40"/>
      <c r="J28" s="40"/>
      <c r="K28" s="40"/>
      <c r="L28" s="40"/>
      <c r="M28" s="40"/>
      <c r="N28" s="40"/>
      <c r="O28" s="40"/>
      <c r="P28" s="40"/>
    </row>
    <row r="29" spans="1:16" s="4" customFormat="1" ht="33.75" hidden="1" customHeight="1" x14ac:dyDescent="0.25">
      <c r="A29" s="214"/>
      <c r="B29" s="214"/>
      <c r="C29" s="226"/>
      <c r="D29" s="214"/>
      <c r="E29" s="214"/>
      <c r="F29" s="214"/>
      <c r="G29" s="41" t="s">
        <v>17</v>
      </c>
      <c r="H29" s="40"/>
      <c r="I29" s="40"/>
      <c r="J29" s="40"/>
      <c r="K29" s="40"/>
      <c r="L29" s="40"/>
      <c r="M29" s="40"/>
      <c r="N29" s="40"/>
      <c r="O29" s="40"/>
      <c r="P29" s="40"/>
    </row>
    <row r="30" spans="1:16" s="14" customFormat="1" ht="15" customHeight="1" x14ac:dyDescent="0.25">
      <c r="A30" s="191">
        <v>1</v>
      </c>
      <c r="B30" s="188" t="s">
        <v>84</v>
      </c>
      <c r="C30" s="188" t="s">
        <v>84</v>
      </c>
      <c r="D30" s="188"/>
      <c r="E30" s="188"/>
      <c r="F30" s="188"/>
      <c r="G30" s="42" t="s">
        <v>14</v>
      </c>
      <c r="H30" s="38">
        <f t="shared" ref="H30:H38" si="0">SUM(I30:P30)</f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</row>
    <row r="31" spans="1:16" s="14" customFormat="1" ht="15" customHeight="1" x14ac:dyDescent="0.25">
      <c r="A31" s="192"/>
      <c r="B31" s="189"/>
      <c r="C31" s="189"/>
      <c r="D31" s="189"/>
      <c r="E31" s="189"/>
      <c r="F31" s="189"/>
      <c r="G31" s="42" t="s">
        <v>15</v>
      </c>
      <c r="H31" s="38">
        <f t="shared" si="0"/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</row>
    <row r="32" spans="1:16" s="14" customFormat="1" ht="15" customHeight="1" x14ac:dyDescent="0.25">
      <c r="A32" s="192"/>
      <c r="B32" s="189"/>
      <c r="C32" s="189"/>
      <c r="D32" s="189"/>
      <c r="E32" s="189"/>
      <c r="F32" s="189"/>
      <c r="G32" s="42" t="s">
        <v>16</v>
      </c>
      <c r="H32" s="38">
        <f t="shared" si="0"/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</row>
    <row r="33" spans="1:16" s="14" customFormat="1" ht="30" x14ac:dyDescent="0.25">
      <c r="A33" s="193"/>
      <c r="B33" s="190"/>
      <c r="C33" s="190"/>
      <c r="D33" s="190"/>
      <c r="E33" s="190"/>
      <c r="F33" s="190"/>
      <c r="G33" s="42" t="s">
        <v>17</v>
      </c>
      <c r="H33" s="38">
        <f t="shared" si="0"/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</row>
    <row r="34" spans="1:16" ht="15" customHeight="1" x14ac:dyDescent="0.25">
      <c r="A34" s="203"/>
      <c r="B34" s="194" t="s">
        <v>85</v>
      </c>
      <c r="C34" s="195"/>
      <c r="D34" s="195"/>
      <c r="E34" s="195"/>
      <c r="F34" s="196"/>
      <c r="G34" s="42" t="s">
        <v>13</v>
      </c>
      <c r="H34" s="38">
        <f t="shared" si="0"/>
        <v>0</v>
      </c>
      <c r="I34" s="38">
        <f>SUM(I35:I38)</f>
        <v>0</v>
      </c>
      <c r="J34" s="38">
        <f t="shared" ref="J34:P34" si="1">SUM(J35:J38)</f>
        <v>0</v>
      </c>
      <c r="K34" s="38">
        <f t="shared" si="1"/>
        <v>0</v>
      </c>
      <c r="L34" s="38">
        <f t="shared" si="1"/>
        <v>0</v>
      </c>
      <c r="M34" s="38">
        <f t="shared" si="1"/>
        <v>0</v>
      </c>
      <c r="N34" s="38">
        <f t="shared" si="1"/>
        <v>0</v>
      </c>
      <c r="O34" s="38">
        <f t="shared" si="1"/>
        <v>0</v>
      </c>
      <c r="P34" s="38">
        <f t="shared" si="1"/>
        <v>0</v>
      </c>
    </row>
    <row r="35" spans="1:16" ht="15" customHeight="1" x14ac:dyDescent="0.25">
      <c r="A35" s="204"/>
      <c r="B35" s="197"/>
      <c r="C35" s="198"/>
      <c r="D35" s="198"/>
      <c r="E35" s="198"/>
      <c r="F35" s="199"/>
      <c r="G35" s="42" t="s">
        <v>14</v>
      </c>
      <c r="H35" s="38">
        <f t="shared" si="0"/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</row>
    <row r="36" spans="1:16" ht="15" customHeight="1" x14ac:dyDescent="0.25">
      <c r="A36" s="204"/>
      <c r="B36" s="197"/>
      <c r="C36" s="198"/>
      <c r="D36" s="198"/>
      <c r="E36" s="198"/>
      <c r="F36" s="199"/>
      <c r="G36" s="42" t="s">
        <v>15</v>
      </c>
      <c r="H36" s="38">
        <f t="shared" si="0"/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</row>
    <row r="37" spans="1:16" ht="15" customHeight="1" x14ac:dyDescent="0.25">
      <c r="A37" s="204"/>
      <c r="B37" s="197"/>
      <c r="C37" s="198"/>
      <c r="D37" s="198"/>
      <c r="E37" s="198"/>
      <c r="F37" s="199"/>
      <c r="G37" s="42" t="s">
        <v>16</v>
      </c>
      <c r="H37" s="38">
        <f t="shared" si="0"/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</row>
    <row r="38" spans="1:16" ht="30" x14ac:dyDescent="0.25">
      <c r="A38" s="205"/>
      <c r="B38" s="200"/>
      <c r="C38" s="201"/>
      <c r="D38" s="201"/>
      <c r="E38" s="201"/>
      <c r="F38" s="202"/>
      <c r="G38" s="42" t="s">
        <v>17</v>
      </c>
      <c r="H38" s="38">
        <f t="shared" si="0"/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</row>
    <row r="39" spans="1:16" x14ac:dyDescent="0.25">
      <c r="A39" s="179" t="s">
        <v>86</v>
      </c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1"/>
    </row>
    <row r="40" spans="1:16" x14ac:dyDescent="0.25">
      <c r="A40" s="182">
        <v>1</v>
      </c>
      <c r="B40" s="182" t="s">
        <v>84</v>
      </c>
      <c r="C40" s="185"/>
      <c r="D40" s="185"/>
      <c r="E40" s="185"/>
      <c r="F40" s="185"/>
      <c r="G40" s="42" t="s">
        <v>13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</row>
    <row r="41" spans="1:16" x14ac:dyDescent="0.25">
      <c r="A41" s="183"/>
      <c r="B41" s="183"/>
      <c r="C41" s="186"/>
      <c r="D41" s="186"/>
      <c r="E41" s="186"/>
      <c r="F41" s="186"/>
      <c r="G41" s="42" t="s">
        <v>14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</row>
    <row r="42" spans="1:16" ht="30" x14ac:dyDescent="0.25">
      <c r="A42" s="183"/>
      <c r="B42" s="183"/>
      <c r="C42" s="186"/>
      <c r="D42" s="186"/>
      <c r="E42" s="186"/>
      <c r="F42" s="186"/>
      <c r="G42" s="42" t="s">
        <v>15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</row>
    <row r="43" spans="1:16" x14ac:dyDescent="0.25">
      <c r="A43" s="183"/>
      <c r="B43" s="183"/>
      <c r="C43" s="186"/>
      <c r="D43" s="186"/>
      <c r="E43" s="186"/>
      <c r="F43" s="186"/>
      <c r="G43" s="42" t="s">
        <v>16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</row>
    <row r="44" spans="1:16" ht="30" x14ac:dyDescent="0.25">
      <c r="A44" s="184"/>
      <c r="B44" s="184"/>
      <c r="C44" s="187"/>
      <c r="D44" s="187"/>
      <c r="E44" s="187"/>
      <c r="F44" s="187"/>
      <c r="G44" s="42" t="s">
        <v>17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38">
        <v>0</v>
      </c>
    </row>
  </sheetData>
  <mergeCells count="43">
    <mergeCell ref="F5:F6"/>
    <mergeCell ref="A5:A6"/>
    <mergeCell ref="B5:B6"/>
    <mergeCell ref="C5:C6"/>
    <mergeCell ref="D5:D6"/>
    <mergeCell ref="E5:E6"/>
    <mergeCell ref="E25:E29"/>
    <mergeCell ref="D25:D29"/>
    <mergeCell ref="C25:C29"/>
    <mergeCell ref="B25:B29"/>
    <mergeCell ref="F9:F13"/>
    <mergeCell ref="E9:E13"/>
    <mergeCell ref="C9:C13"/>
    <mergeCell ref="B9:B23"/>
    <mergeCell ref="D9:D13"/>
    <mergeCell ref="A30:A33"/>
    <mergeCell ref="B34:F38"/>
    <mergeCell ref="A34:A38"/>
    <mergeCell ref="A3:P3"/>
    <mergeCell ref="A8:P8"/>
    <mergeCell ref="H5:P5"/>
    <mergeCell ref="G5:G6"/>
    <mergeCell ref="A25:A29"/>
    <mergeCell ref="A24:P24"/>
    <mergeCell ref="C19:F23"/>
    <mergeCell ref="F14:F18"/>
    <mergeCell ref="E14:E18"/>
    <mergeCell ref="D14:D18"/>
    <mergeCell ref="C14:C18"/>
    <mergeCell ref="A9:A23"/>
    <mergeCell ref="F25:F29"/>
    <mergeCell ref="F30:F33"/>
    <mergeCell ref="E30:E33"/>
    <mergeCell ref="D30:D33"/>
    <mergeCell ref="C30:C33"/>
    <mergeCell ref="B30:B33"/>
    <mergeCell ref="A39:P39"/>
    <mergeCell ref="A40:A44"/>
    <mergeCell ref="B40:B44"/>
    <mergeCell ref="C40:C44"/>
    <mergeCell ref="D40:D44"/>
    <mergeCell ref="E40:E44"/>
    <mergeCell ref="F40:F44"/>
  </mergeCells>
  <printOptions horizontalCentered="1"/>
  <pageMargins left="0.15748031496062992" right="0.70866141732283472" top="0.59055118110236227" bottom="0.74803149606299213" header="0.31496062992125984" footer="0.31496062992125984"/>
  <pageSetup paperSize="9" scale="73" firstPageNumber="10" orientation="landscape" useFirstPageNumber="1" r:id="rId1"/>
  <headerFooter>
    <oddHeader xml:space="preserve">&amp;C&amp;P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24"/>
  <sheetViews>
    <sheetView zoomScale="85" zoomScaleNormal="85" workbookViewId="0">
      <selection activeCell="A7" sqref="A7:E7"/>
    </sheetView>
  </sheetViews>
  <sheetFormatPr defaultColWidth="9.140625" defaultRowHeight="15.75" x14ac:dyDescent="0.25"/>
  <cols>
    <col min="1" max="1" width="9.140625" style="8"/>
    <col min="2" max="2" width="24.7109375" style="8" customWidth="1"/>
    <col min="3" max="3" width="42.5703125" style="8" customWidth="1"/>
    <col min="4" max="4" width="59.85546875" style="8" customWidth="1"/>
    <col min="5" max="5" width="43.7109375" style="8" customWidth="1"/>
    <col min="6" max="16384" width="9.140625" style="8"/>
  </cols>
  <sheetData>
    <row r="1" spans="1:5" s="4" customFormat="1" x14ac:dyDescent="0.25">
      <c r="E1" s="5" t="s">
        <v>35</v>
      </c>
    </row>
    <row r="2" spans="1:5" s="4" customFormat="1" x14ac:dyDescent="0.25">
      <c r="E2" s="15"/>
    </row>
    <row r="3" spans="1:5" s="4" customFormat="1" ht="50.25" customHeight="1" x14ac:dyDescent="0.25">
      <c r="A3" s="227" t="s">
        <v>71</v>
      </c>
      <c r="B3" s="227"/>
      <c r="C3" s="227"/>
      <c r="D3" s="227"/>
      <c r="E3" s="227"/>
    </row>
    <row r="4" spans="1:5" s="4" customFormat="1" ht="15" customHeight="1" x14ac:dyDescent="0.25">
      <c r="A4" s="228" t="s">
        <v>18</v>
      </c>
      <c r="B4" s="230" t="s">
        <v>32</v>
      </c>
      <c r="C4" s="230"/>
      <c r="D4" s="230"/>
      <c r="E4" s="231" t="s">
        <v>33</v>
      </c>
    </row>
    <row r="5" spans="1:5" s="4" customFormat="1" ht="47.25" x14ac:dyDescent="0.25">
      <c r="A5" s="229"/>
      <c r="B5" s="6" t="s">
        <v>34</v>
      </c>
      <c r="C5" s="6" t="s">
        <v>31</v>
      </c>
      <c r="D5" s="6" t="s">
        <v>52</v>
      </c>
      <c r="E5" s="232"/>
    </row>
    <row r="6" spans="1:5" s="4" customFormat="1" x14ac:dyDescent="0.25">
      <c r="A6" s="3">
        <v>1</v>
      </c>
      <c r="B6" s="3">
        <v>2</v>
      </c>
      <c r="C6" s="3">
        <v>3</v>
      </c>
      <c r="D6" s="3">
        <v>4</v>
      </c>
      <c r="E6" s="3">
        <v>5</v>
      </c>
    </row>
    <row r="7" spans="1:5" s="4" customFormat="1" x14ac:dyDescent="0.25">
      <c r="A7" s="233" t="s">
        <v>95</v>
      </c>
      <c r="B7" s="234"/>
      <c r="C7" s="234"/>
      <c r="D7" s="234"/>
      <c r="E7" s="235"/>
    </row>
    <row r="8" spans="1:5" s="4" customFormat="1" x14ac:dyDescent="0.25">
      <c r="A8" s="233" t="s">
        <v>96</v>
      </c>
      <c r="B8" s="234"/>
      <c r="C8" s="234"/>
      <c r="D8" s="234"/>
      <c r="E8" s="235"/>
    </row>
    <row r="9" spans="1:5" s="4" customFormat="1" ht="120.75" customHeight="1" x14ac:dyDescent="0.25">
      <c r="A9" s="16" t="s">
        <v>74</v>
      </c>
      <c r="B9" s="19" t="s">
        <v>72</v>
      </c>
      <c r="C9" s="19" t="s">
        <v>90</v>
      </c>
      <c r="D9" s="19" t="s">
        <v>99</v>
      </c>
      <c r="E9" s="2" t="s">
        <v>73</v>
      </c>
    </row>
    <row r="10" spans="1:5" s="4" customFormat="1" ht="16.5" customHeight="1" x14ac:dyDescent="0.25">
      <c r="A10" s="233" t="s">
        <v>95</v>
      </c>
      <c r="B10" s="234"/>
      <c r="C10" s="234"/>
      <c r="D10" s="234"/>
      <c r="E10" s="235"/>
    </row>
    <row r="11" spans="1:5" s="4" customFormat="1" ht="38.25" customHeight="1" x14ac:dyDescent="0.25">
      <c r="A11" s="236" t="s">
        <v>97</v>
      </c>
      <c r="B11" s="237"/>
      <c r="C11" s="237"/>
      <c r="D11" s="237"/>
      <c r="E11" s="238"/>
    </row>
    <row r="12" spans="1:5" s="4" customFormat="1" ht="261.75" customHeight="1" x14ac:dyDescent="0.25">
      <c r="A12" s="16" t="s">
        <v>75</v>
      </c>
      <c r="B12" s="19" t="s">
        <v>76</v>
      </c>
      <c r="C12" s="19" t="s">
        <v>91</v>
      </c>
      <c r="D12" s="19" t="s">
        <v>100</v>
      </c>
      <c r="E12" s="19" t="s">
        <v>77</v>
      </c>
    </row>
    <row r="13" spans="1:5" s="4" customFormat="1" x14ac:dyDescent="0.25">
      <c r="A13" s="233" t="s">
        <v>95</v>
      </c>
      <c r="B13" s="234"/>
      <c r="C13" s="234"/>
      <c r="D13" s="234"/>
      <c r="E13" s="235"/>
    </row>
    <row r="14" spans="1:5" s="4" customFormat="1" x14ac:dyDescent="0.25">
      <c r="A14" s="239" t="s">
        <v>98</v>
      </c>
      <c r="B14" s="240"/>
      <c r="C14" s="240"/>
      <c r="D14" s="240"/>
      <c r="E14" s="241"/>
    </row>
    <row r="15" spans="1:5" ht="246.75" customHeight="1" x14ac:dyDescent="0.25">
      <c r="A15" s="16" t="s">
        <v>78</v>
      </c>
      <c r="B15" s="19" t="s">
        <v>79</v>
      </c>
      <c r="C15" s="19" t="s">
        <v>92</v>
      </c>
      <c r="D15" s="19" t="s">
        <v>101</v>
      </c>
      <c r="E15" s="2" t="s">
        <v>80</v>
      </c>
    </row>
    <row r="16" spans="1:5" ht="15.75" customHeight="1" x14ac:dyDescent="0.25">
      <c r="A16" s="7"/>
    </row>
    <row r="17" spans="1:1" x14ac:dyDescent="0.25">
      <c r="A17" s="7"/>
    </row>
    <row r="18" spans="1:1" x14ac:dyDescent="0.25">
      <c r="A18" s="7"/>
    </row>
    <row r="19" spans="1:1" x14ac:dyDescent="0.25">
      <c r="A19" s="7"/>
    </row>
    <row r="20" spans="1:1" ht="15.75" customHeight="1" x14ac:dyDescent="0.25">
      <c r="A20" s="7"/>
    </row>
    <row r="21" spans="1:1" x14ac:dyDescent="0.25">
      <c r="A21" s="7"/>
    </row>
    <row r="22" spans="1:1" x14ac:dyDescent="0.25">
      <c r="A22" s="7"/>
    </row>
    <row r="23" spans="1:1" x14ac:dyDescent="0.25">
      <c r="A23" s="7"/>
    </row>
    <row r="24" spans="1:1" ht="15.75" customHeight="1" x14ac:dyDescent="0.25">
      <c r="A24" s="7"/>
    </row>
  </sheetData>
  <mergeCells count="10">
    <mergeCell ref="A8:E8"/>
    <mergeCell ref="A10:E10"/>
    <mergeCell ref="A11:E11"/>
    <mergeCell ref="A13:E13"/>
    <mergeCell ref="A14:E14"/>
    <mergeCell ref="A3:E3"/>
    <mergeCell ref="A4:A5"/>
    <mergeCell ref="B4:D4"/>
    <mergeCell ref="E4:E5"/>
    <mergeCell ref="A7:E7"/>
  </mergeCells>
  <printOptions horizontalCentered="1"/>
  <pageMargins left="1.1023622047244095" right="0.31496062992125984" top="0.74803149606299213" bottom="0.35433070866141736" header="0" footer="0"/>
  <pageSetup paperSize="9" scale="48" fitToHeight="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view="pageLayout" zoomScaleNormal="100" workbookViewId="0">
      <selection activeCell="H1" sqref="H1"/>
    </sheetView>
  </sheetViews>
  <sheetFormatPr defaultColWidth="9.140625" defaultRowHeight="15.75" x14ac:dyDescent="0.25"/>
  <cols>
    <col min="1" max="1" width="9.140625" style="8"/>
    <col min="2" max="2" width="13" style="8" customWidth="1"/>
    <col min="3" max="3" width="18.5703125" style="8" customWidth="1"/>
    <col min="4" max="15" width="9.140625" style="8"/>
    <col min="16" max="16" width="16.140625" style="8" customWidth="1"/>
    <col min="17" max="17" width="6.7109375" style="8" customWidth="1"/>
    <col min="18" max="16384" width="9.140625" style="8"/>
  </cols>
  <sheetData>
    <row r="1" spans="1:16" s="4" customFormat="1" x14ac:dyDescent="0.25">
      <c r="P1" s="5" t="s">
        <v>108</v>
      </c>
    </row>
    <row r="2" spans="1:16" s="4" customFormat="1" x14ac:dyDescent="0.25"/>
    <row r="3" spans="1:16" s="4" customFormat="1" x14ac:dyDescent="0.25"/>
    <row r="4" spans="1:16" s="4" customFormat="1" ht="18.75" customHeight="1" x14ac:dyDescent="0.25">
      <c r="A4" s="242" t="s">
        <v>135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</row>
    <row r="5" spans="1:16" s="4" customFormat="1" ht="18.75" customHeight="1" x14ac:dyDescent="0.2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16" s="4" customFormat="1" ht="109.5" customHeight="1" x14ac:dyDescent="0.25">
      <c r="A6" s="230" t="s">
        <v>18</v>
      </c>
      <c r="B6" s="245" t="s">
        <v>36</v>
      </c>
      <c r="C6" s="245" t="s">
        <v>37</v>
      </c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4"/>
      <c r="P6" s="245" t="s">
        <v>38</v>
      </c>
    </row>
    <row r="7" spans="1:16" s="4" customFormat="1" x14ac:dyDescent="0.25">
      <c r="A7" s="230"/>
      <c r="B7" s="245"/>
      <c r="C7" s="245"/>
      <c r="D7" s="9" t="s">
        <v>2</v>
      </c>
      <c r="E7" s="9" t="s">
        <v>3</v>
      </c>
      <c r="F7" s="9" t="s">
        <v>4</v>
      </c>
      <c r="G7" s="9" t="s">
        <v>3</v>
      </c>
      <c r="H7" s="9" t="s">
        <v>5</v>
      </c>
      <c r="I7" s="9" t="s">
        <v>6</v>
      </c>
      <c r="J7" s="9" t="s">
        <v>7</v>
      </c>
      <c r="K7" s="9" t="s">
        <v>8</v>
      </c>
      <c r="L7" s="9" t="s">
        <v>9</v>
      </c>
      <c r="M7" s="9" t="s">
        <v>10</v>
      </c>
      <c r="N7" s="9" t="s">
        <v>11</v>
      </c>
      <c r="O7" s="9" t="s">
        <v>12</v>
      </c>
      <c r="P7" s="245"/>
    </row>
    <row r="8" spans="1:16" s="4" customFormat="1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  <c r="M8" s="3">
        <v>13</v>
      </c>
      <c r="N8" s="3">
        <v>14</v>
      </c>
      <c r="O8" s="3">
        <v>15</v>
      </c>
      <c r="P8" s="3">
        <v>16</v>
      </c>
    </row>
    <row r="9" spans="1:16" s="4" customFormat="1" x14ac:dyDescent="0.25">
      <c r="A9" s="3">
        <v>1</v>
      </c>
      <c r="B9" s="3" t="s">
        <v>81</v>
      </c>
      <c r="C9" s="3" t="s">
        <v>81</v>
      </c>
      <c r="D9" s="3" t="s">
        <v>81</v>
      </c>
      <c r="E9" s="3" t="s">
        <v>81</v>
      </c>
      <c r="F9" s="3" t="s">
        <v>81</v>
      </c>
      <c r="G9" s="3" t="s">
        <v>81</v>
      </c>
      <c r="H9" s="3" t="s">
        <v>81</v>
      </c>
      <c r="I9" s="3" t="s">
        <v>81</v>
      </c>
      <c r="J9" s="3" t="s">
        <v>81</v>
      </c>
      <c r="K9" s="3" t="s">
        <v>81</v>
      </c>
      <c r="L9" s="3" t="s">
        <v>81</v>
      </c>
      <c r="M9" s="3" t="s">
        <v>81</v>
      </c>
      <c r="N9" s="3" t="s">
        <v>81</v>
      </c>
      <c r="O9" s="3" t="s">
        <v>81</v>
      </c>
      <c r="P9" s="3" t="s">
        <v>81</v>
      </c>
    </row>
    <row r="10" spans="1:16" s="4" customFormat="1" x14ac:dyDescent="0.25"/>
  </sheetData>
  <mergeCells count="6">
    <mergeCell ref="A4:P4"/>
    <mergeCell ref="D6:O6"/>
    <mergeCell ref="C6:C7"/>
    <mergeCell ref="B6:B7"/>
    <mergeCell ref="A6:A7"/>
    <mergeCell ref="P6:P7"/>
  </mergeCells>
  <printOptions horizontalCentered="1"/>
  <pageMargins left="0.31496062992125984" right="0.31496062992125984" top="0.36749999999999999" bottom="0.74803149606299213" header="0" footer="0"/>
  <pageSetup paperSize="9" scale="84" orientation="landscape" r:id="rId1"/>
  <headerFooter>
    <oddHeader>&amp;C11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"/>
  <sheetViews>
    <sheetView view="pageLayout" zoomScaleNormal="100" workbookViewId="0">
      <selection activeCell="B2" sqref="B2"/>
    </sheetView>
  </sheetViews>
  <sheetFormatPr defaultColWidth="9.140625" defaultRowHeight="15.75" x14ac:dyDescent="0.25"/>
  <cols>
    <col min="1" max="1" width="9.140625" style="8"/>
    <col min="2" max="2" width="79.85546875" style="8" customWidth="1"/>
    <col min="3" max="3" width="53.5703125" style="8" customWidth="1"/>
    <col min="4" max="16384" width="9.140625" style="8"/>
  </cols>
  <sheetData>
    <row r="1" spans="1:3" x14ac:dyDescent="0.25">
      <c r="A1" s="4"/>
      <c r="B1" s="4"/>
      <c r="C1" s="59" t="s">
        <v>41</v>
      </c>
    </row>
    <row r="2" spans="1:3" x14ac:dyDescent="0.25">
      <c r="A2" s="4"/>
      <c r="B2" s="4"/>
      <c r="C2" s="4"/>
    </row>
    <row r="3" spans="1:3" ht="24" customHeight="1" x14ac:dyDescent="0.25">
      <c r="A3" s="246" t="s">
        <v>136</v>
      </c>
      <c r="B3" s="246"/>
      <c r="C3" s="246"/>
    </row>
    <row r="4" spans="1:3" ht="31.5" customHeight="1" x14ac:dyDescent="0.25">
      <c r="A4" s="48"/>
      <c r="B4" s="48"/>
      <c r="C4" s="48"/>
    </row>
    <row r="5" spans="1:3" x14ac:dyDescent="0.25">
      <c r="A5" s="49" t="s">
        <v>18</v>
      </c>
      <c r="B5" s="50" t="s">
        <v>39</v>
      </c>
      <c r="C5" s="50" t="s">
        <v>40</v>
      </c>
    </row>
    <row r="6" spans="1:3" x14ac:dyDescent="0.25">
      <c r="A6" s="3">
        <v>1</v>
      </c>
      <c r="B6" s="3">
        <v>2</v>
      </c>
      <c r="C6" s="3">
        <v>3</v>
      </c>
    </row>
    <row r="7" spans="1:3" s="17" customFormat="1" ht="60" x14ac:dyDescent="0.25">
      <c r="A7" s="34">
        <v>1</v>
      </c>
      <c r="B7" s="43" t="s">
        <v>88</v>
      </c>
      <c r="C7" s="43" t="s">
        <v>89</v>
      </c>
    </row>
    <row r="8" spans="1:3" s="10" customFormat="1" x14ac:dyDescent="0.25"/>
  </sheetData>
  <mergeCells count="1">
    <mergeCell ref="A3:C3"/>
  </mergeCells>
  <printOptions horizontalCentered="1"/>
  <pageMargins left="0.31496062992125984" right="0.31496062992125984" top="0.44916666666666666" bottom="0.74803149606299213" header="0" footer="0"/>
  <pageSetup paperSize="9" scale="98" orientation="landscape" r:id="rId1"/>
  <headerFooter>
    <oddHeader xml:space="preserve">&amp;C&amp;10 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view="pageLayout" zoomScaleNormal="100" workbookViewId="0">
      <selection activeCell="E3" sqref="E3"/>
    </sheetView>
  </sheetViews>
  <sheetFormatPr defaultRowHeight="15" x14ac:dyDescent="0.25"/>
  <cols>
    <col min="2" max="2" width="24.5703125" customWidth="1"/>
    <col min="3" max="3" width="26.7109375" customWidth="1"/>
    <col min="4" max="4" width="39.42578125" customWidth="1"/>
    <col min="5" max="5" width="42.7109375" customWidth="1"/>
    <col min="6" max="6" width="60.140625" customWidth="1"/>
  </cols>
  <sheetData>
    <row r="1" spans="1:6" ht="15.75" x14ac:dyDescent="0.25">
      <c r="A1" s="4"/>
      <c r="B1" s="4"/>
      <c r="C1" s="4"/>
      <c r="D1" s="4"/>
      <c r="E1" s="4"/>
      <c r="F1" s="59" t="s">
        <v>47</v>
      </c>
    </row>
    <row r="2" spans="1:6" ht="15.75" x14ac:dyDescent="0.25">
      <c r="A2" s="4"/>
      <c r="B2" s="4"/>
      <c r="C2" s="4"/>
      <c r="D2" s="4"/>
      <c r="E2" s="4"/>
      <c r="F2" s="4"/>
    </row>
    <row r="3" spans="1:6" ht="15.75" x14ac:dyDescent="0.25">
      <c r="A3" s="4"/>
      <c r="B3" s="4"/>
      <c r="C3" s="4"/>
      <c r="D3" s="4"/>
      <c r="E3" s="4"/>
      <c r="F3" s="4"/>
    </row>
    <row r="4" spans="1:6" ht="27.75" customHeight="1" x14ac:dyDescent="0.25">
      <c r="A4" s="246" t="s">
        <v>137</v>
      </c>
      <c r="B4" s="246"/>
      <c r="C4" s="246"/>
      <c r="D4" s="246"/>
      <c r="E4" s="246"/>
      <c r="F4" s="246"/>
    </row>
    <row r="5" spans="1:6" ht="34.5" customHeight="1" x14ac:dyDescent="0.25">
      <c r="A5" s="63"/>
      <c r="B5" s="63"/>
      <c r="C5" s="63"/>
      <c r="D5" s="63"/>
      <c r="E5" s="63"/>
      <c r="F5" s="63"/>
    </row>
    <row r="6" spans="1:6" ht="47.25" x14ac:dyDescent="0.25">
      <c r="A6" s="13" t="s">
        <v>18</v>
      </c>
      <c r="B6" s="12" t="s">
        <v>42</v>
      </c>
      <c r="C6" s="12" t="s">
        <v>43</v>
      </c>
      <c r="D6" s="12" t="s">
        <v>44</v>
      </c>
      <c r="E6" s="12" t="s">
        <v>45</v>
      </c>
      <c r="F6" s="12" t="s">
        <v>46</v>
      </c>
    </row>
    <row r="7" spans="1:6" ht="15.75" x14ac:dyDescent="0.25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</row>
    <row r="8" spans="1:6" ht="15.75" x14ac:dyDescent="0.25">
      <c r="A8" s="3">
        <v>1</v>
      </c>
      <c r="B8" s="3" t="s">
        <v>87</v>
      </c>
      <c r="C8" s="3" t="s">
        <v>87</v>
      </c>
      <c r="D8" s="3" t="s">
        <v>87</v>
      </c>
      <c r="E8" s="3" t="s">
        <v>87</v>
      </c>
      <c r="F8" s="3" t="s">
        <v>87</v>
      </c>
    </row>
    <row r="12" spans="1:6" x14ac:dyDescent="0.25">
      <c r="D12" s="1"/>
    </row>
  </sheetData>
  <mergeCells count="1">
    <mergeCell ref="A4:F4"/>
  </mergeCells>
  <printOptions horizontalCentered="1"/>
  <pageMargins left="0.11375" right="0.31496062992125984" top="0.25395833333333334" bottom="0.74803149606299213" header="0" footer="0"/>
  <pageSetup paperSize="9" scale="70" orientation="landscape" r:id="rId1"/>
  <headerFooter>
    <oddHeader xml:space="preserve">&amp;C13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view="pageLayout" zoomScaleNormal="100" workbookViewId="0">
      <selection activeCell="B1" sqref="B1"/>
    </sheetView>
  </sheetViews>
  <sheetFormatPr defaultColWidth="9.140625" defaultRowHeight="15.75" x14ac:dyDescent="0.25"/>
  <cols>
    <col min="1" max="1" width="9.140625" style="8"/>
    <col min="2" max="4" width="19" style="8" customWidth="1"/>
    <col min="5" max="5" width="33.7109375" style="8" customWidth="1"/>
    <col min="6" max="6" width="0.5703125" style="8" hidden="1" customWidth="1"/>
    <col min="7" max="16384" width="9.140625" style="8"/>
  </cols>
  <sheetData>
    <row r="1" spans="1:6" x14ac:dyDescent="0.25">
      <c r="A1" s="4"/>
      <c r="B1" s="4"/>
      <c r="C1" s="4"/>
      <c r="D1" s="4"/>
      <c r="E1" s="5" t="s">
        <v>109</v>
      </c>
    </row>
    <row r="2" spans="1:6" x14ac:dyDescent="0.25">
      <c r="A2" s="4"/>
      <c r="B2" s="4"/>
      <c r="C2" s="4"/>
      <c r="D2" s="4"/>
      <c r="E2" s="4"/>
    </row>
    <row r="3" spans="1:6" ht="69.75" customHeight="1" x14ac:dyDescent="0.25">
      <c r="A3" s="227" t="s">
        <v>133</v>
      </c>
      <c r="B3" s="227"/>
      <c r="C3" s="227"/>
      <c r="D3" s="227"/>
      <c r="E3" s="227"/>
    </row>
    <row r="4" spans="1:6" ht="101.25" customHeight="1" x14ac:dyDescent="0.25">
      <c r="A4" s="9" t="s">
        <v>18</v>
      </c>
      <c r="B4" s="6" t="s">
        <v>42</v>
      </c>
      <c r="C4" s="6" t="s">
        <v>48</v>
      </c>
      <c r="D4" s="6" t="s">
        <v>49</v>
      </c>
      <c r="E4" s="6" t="s">
        <v>51</v>
      </c>
      <c r="F4" s="10"/>
    </row>
    <row r="5" spans="1:6" x14ac:dyDescent="0.25">
      <c r="A5" s="3">
        <v>1</v>
      </c>
      <c r="B5" s="3">
        <v>2</v>
      </c>
      <c r="C5" s="3">
        <v>3</v>
      </c>
      <c r="D5" s="3">
        <v>4</v>
      </c>
      <c r="E5" s="3">
        <v>5</v>
      </c>
    </row>
    <row r="6" spans="1:6" x14ac:dyDescent="0.25">
      <c r="A6" s="11">
        <v>1</v>
      </c>
      <c r="B6" s="3" t="s">
        <v>81</v>
      </c>
      <c r="C6" s="3" t="s">
        <v>81</v>
      </c>
      <c r="D6" s="3" t="s">
        <v>81</v>
      </c>
      <c r="E6" s="3" t="s">
        <v>81</v>
      </c>
    </row>
    <row r="7" spans="1:6" x14ac:dyDescent="0.25">
      <c r="A7" s="4"/>
      <c r="B7" s="4"/>
      <c r="C7" s="4"/>
      <c r="D7" s="4"/>
      <c r="E7" s="4"/>
    </row>
  </sheetData>
  <mergeCells count="1">
    <mergeCell ref="A3:E3"/>
  </mergeCells>
  <printOptions horizontalCentered="1"/>
  <pageMargins left="1.1023622047244095" right="0.31496062992125984" top="0.35433070866141736" bottom="0.74803149606299213" header="0" footer="0"/>
  <pageSetup paperSize="9" scale="87" firstPageNumber="9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2</vt:i4>
      </vt:variant>
    </vt:vector>
  </HeadingPairs>
  <TitlesOfParts>
    <vt:vector size="18" baseType="lpstr">
      <vt:lpstr>1. Цел. показатели</vt:lpstr>
      <vt:lpstr>1. Целевые показатели</vt:lpstr>
      <vt:lpstr>Таблица 2</vt:lpstr>
      <vt:lpstr>4. Портфели</vt:lpstr>
      <vt:lpstr>4. Хар-ка осн. мер.</vt:lpstr>
      <vt:lpstr>5. Свод показ.мун.зад.</vt:lpstr>
      <vt:lpstr>6. Перечень рисков</vt:lpstr>
      <vt:lpstr>7.Перечень объектов кап строит.</vt:lpstr>
      <vt:lpstr>3. Перечень объектов</vt:lpstr>
      <vt:lpstr>8</vt:lpstr>
      <vt:lpstr>9</vt:lpstr>
      <vt:lpstr>3. Перечень объект</vt:lpstr>
      <vt:lpstr>4.Портфели</vt:lpstr>
      <vt:lpstr>5. Свод показателей МЗ</vt:lpstr>
      <vt:lpstr>6. Перечень объектов кап.строит</vt:lpstr>
      <vt:lpstr>7. План мероприятий</vt:lpstr>
      <vt:lpstr>'4. Хар-ка осн. мер.'!Заголовки_для_печати</vt:lpstr>
      <vt:lpstr>'Таблица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2022-10-26T06:36:27Z</dcterms:modified>
</cp:coreProperties>
</file>