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Таблица 1 " sheetId="12" r:id="rId1"/>
    <sheet name="Таблица 2" sheetId="11" r:id="rId2"/>
    <sheet name="Таблица 3" sheetId="3" r:id="rId3"/>
    <sheet name="Таблица 4" sheetId="4" r:id="rId4"/>
    <sheet name="Таблица 5" sheetId="5" r:id="rId5"/>
    <sheet name="Таблица 6" sheetId="6" r:id="rId6"/>
    <sheet name="Таблица 7" sheetId="7" r:id="rId7"/>
    <sheet name="Таблица 8" sheetId="8" r:id="rId8"/>
    <sheet name="Таблица 9" sheetId="9" r:id="rId9"/>
  </sheets>
  <definedNames>
    <definedName name="_xlnm.Print_Titles" localSheetId="1">'Таблица 2'!$3:$6</definedName>
    <definedName name="_xlnm.Print_Area" localSheetId="2">'Таблица 3'!$A$1:$D$14</definedName>
  </definedNames>
  <calcPr calcId="144525"/>
</workbook>
</file>

<file path=xl/calcChain.xml><?xml version="1.0" encoding="utf-8"?>
<calcChain xmlns="http://schemas.openxmlformats.org/spreadsheetml/2006/main">
  <c r="D14" i="6" l="1"/>
  <c r="G7" i="7" l="1"/>
  <c r="E14" i="6" l="1"/>
  <c r="F14" i="6"/>
  <c r="G14" i="6"/>
  <c r="H14" i="6"/>
  <c r="I14" i="6"/>
  <c r="J14" i="6"/>
  <c r="K14" i="6"/>
  <c r="L14" i="6"/>
  <c r="M14" i="6"/>
  <c r="D17" i="6" l="1"/>
  <c r="E17" i="6"/>
  <c r="F17" i="6"/>
  <c r="G17" i="6"/>
  <c r="H17" i="6"/>
  <c r="I17" i="6"/>
  <c r="J17" i="6"/>
  <c r="K17" i="6"/>
  <c r="L17" i="6"/>
  <c r="M17" i="6"/>
  <c r="C17" i="6"/>
  <c r="D8" i="6"/>
  <c r="E8" i="6"/>
  <c r="F8" i="6"/>
  <c r="G8" i="6"/>
  <c r="H8" i="6"/>
  <c r="I8" i="6"/>
  <c r="J8" i="6"/>
  <c r="K8" i="6"/>
  <c r="L8" i="6"/>
  <c r="M8" i="6"/>
  <c r="C8" i="6"/>
  <c r="G23" i="11" l="1"/>
  <c r="G33" i="11" s="1"/>
  <c r="H23" i="11"/>
  <c r="H33" i="11" s="1"/>
  <c r="I23" i="11"/>
  <c r="I33" i="11" s="1"/>
  <c r="J23" i="11"/>
  <c r="J33" i="11" s="1"/>
  <c r="K23" i="11"/>
  <c r="K33" i="11" s="1"/>
  <c r="L23" i="11"/>
  <c r="L33" i="11" s="1"/>
  <c r="M23" i="11"/>
  <c r="M33" i="11" s="1"/>
  <c r="N23" i="11"/>
  <c r="N33" i="11" s="1"/>
  <c r="G24" i="11"/>
  <c r="G34" i="11" s="1"/>
  <c r="H24" i="11"/>
  <c r="H34" i="11" s="1"/>
  <c r="I24" i="11"/>
  <c r="I34" i="11" s="1"/>
  <c r="J24" i="11"/>
  <c r="J34" i="11" s="1"/>
  <c r="K24" i="11"/>
  <c r="K34" i="11" s="1"/>
  <c r="L24" i="11"/>
  <c r="L34" i="11" s="1"/>
  <c r="M24" i="11"/>
  <c r="M34" i="11" s="1"/>
  <c r="N24" i="11"/>
  <c r="N34" i="11" s="1"/>
  <c r="G25" i="11"/>
  <c r="G35" i="11" s="1"/>
  <c r="H25" i="11"/>
  <c r="H35" i="11" s="1"/>
  <c r="I25" i="11"/>
  <c r="I35" i="11" s="1"/>
  <c r="J25" i="11"/>
  <c r="J35" i="11" s="1"/>
  <c r="K25" i="11"/>
  <c r="K35" i="11" s="1"/>
  <c r="L25" i="11"/>
  <c r="L35" i="11" s="1"/>
  <c r="M25" i="11"/>
  <c r="M35" i="11" s="1"/>
  <c r="N25" i="11"/>
  <c r="N35" i="11" s="1"/>
  <c r="G26" i="11"/>
  <c r="G36" i="11" s="1"/>
  <c r="H26" i="11"/>
  <c r="H36" i="11" s="1"/>
  <c r="I26" i="11"/>
  <c r="I36" i="11" s="1"/>
  <c r="J26" i="11"/>
  <c r="J36" i="11" s="1"/>
  <c r="K26" i="11"/>
  <c r="K36" i="11" s="1"/>
  <c r="L26" i="11"/>
  <c r="L36" i="11" s="1"/>
  <c r="M26" i="11"/>
  <c r="M36" i="11" s="1"/>
  <c r="N26" i="11"/>
  <c r="N36" i="11" s="1"/>
  <c r="F24" i="11"/>
  <c r="F34" i="11" s="1"/>
  <c r="F25" i="11"/>
  <c r="F35" i="11" s="1"/>
  <c r="F26" i="11"/>
  <c r="F36" i="11" s="1"/>
  <c r="F23" i="11"/>
  <c r="F33" i="11" s="1"/>
  <c r="E8" i="11"/>
  <c r="E9" i="11"/>
  <c r="E10" i="11"/>
  <c r="E11" i="11"/>
  <c r="E13" i="11"/>
  <c r="E14" i="11"/>
  <c r="E15" i="11"/>
  <c r="E16" i="11"/>
  <c r="E18" i="11"/>
  <c r="E19" i="11"/>
  <c r="E20" i="11"/>
  <c r="E21" i="11"/>
  <c r="G22" i="11" l="1"/>
  <c r="H23" i="12"/>
  <c r="E39" i="11"/>
  <c r="N17" i="11"/>
  <c r="M17" i="11"/>
  <c r="L17" i="11"/>
  <c r="K17" i="11"/>
  <c r="J17" i="11"/>
  <c r="I17" i="11"/>
  <c r="H17" i="11"/>
  <c r="G17" i="11"/>
  <c r="F17" i="11"/>
  <c r="N12" i="11"/>
  <c r="M12" i="11"/>
  <c r="L12" i="11"/>
  <c r="K12" i="11"/>
  <c r="J12" i="11"/>
  <c r="I12" i="11"/>
  <c r="H12" i="11"/>
  <c r="G12" i="11"/>
  <c r="F12" i="11"/>
  <c r="E17" i="11" l="1"/>
  <c r="E31" i="11"/>
  <c r="E40" i="11"/>
  <c r="E30" i="11"/>
  <c r="E47" i="11"/>
  <c r="E46" i="11"/>
  <c r="E29" i="11"/>
  <c r="E45" i="11"/>
  <c r="E12" i="11"/>
  <c r="E26" i="11"/>
  <c r="E28" i="11"/>
  <c r="E44" i="11"/>
  <c r="H25" i="12"/>
  <c r="G22" i="12"/>
  <c r="G25" i="12"/>
  <c r="H24" i="12"/>
  <c r="I23" i="12"/>
  <c r="E23" i="12"/>
  <c r="F22" i="12"/>
  <c r="E25" i="12"/>
  <c r="F24" i="12"/>
  <c r="E23" i="11"/>
  <c r="F25" i="12"/>
  <c r="E24" i="12"/>
  <c r="E24" i="11"/>
  <c r="G24" i="12"/>
  <c r="E22" i="12"/>
  <c r="E42" i="11" l="1"/>
  <c r="E36" i="11"/>
  <c r="E41" i="11"/>
  <c r="E35" i="11"/>
  <c r="E25" i="11"/>
  <c r="I22" i="12"/>
  <c r="E33" i="11"/>
  <c r="H22" i="12"/>
  <c r="F23" i="12"/>
  <c r="F21" i="12" s="1"/>
  <c r="G23" i="12"/>
  <c r="G21" i="12" s="1"/>
  <c r="I24" i="12"/>
  <c r="I25" i="12"/>
  <c r="H21" i="12"/>
  <c r="E21" i="12"/>
  <c r="E34" i="11" l="1"/>
  <c r="I21" i="12"/>
  <c r="N43" i="11"/>
  <c r="M43" i="11"/>
  <c r="L43" i="11"/>
  <c r="K43" i="11"/>
  <c r="J43" i="11"/>
  <c r="I43" i="11"/>
  <c r="H43" i="11"/>
  <c r="G43" i="11"/>
  <c r="F43" i="11"/>
  <c r="K38" i="11"/>
  <c r="F38" i="11"/>
  <c r="G38" i="11"/>
  <c r="H38" i="11"/>
  <c r="I38" i="11"/>
  <c r="J38" i="11"/>
  <c r="L38" i="11"/>
  <c r="M38" i="11"/>
  <c r="N38" i="11"/>
  <c r="E43" i="11" l="1"/>
  <c r="E38" i="11"/>
  <c r="N7" i="11"/>
  <c r="M7" i="11"/>
  <c r="L7" i="11"/>
  <c r="K7" i="11"/>
  <c r="J7" i="11"/>
  <c r="I7" i="11"/>
  <c r="H7" i="11"/>
  <c r="G7" i="11"/>
  <c r="F7" i="11"/>
  <c r="N27" i="11"/>
  <c r="M27" i="11"/>
  <c r="L27" i="11"/>
  <c r="K27" i="11"/>
  <c r="J27" i="11"/>
  <c r="I27" i="11"/>
  <c r="H27" i="11"/>
  <c r="G27" i="11"/>
  <c r="F27" i="11"/>
  <c r="E7" i="11" l="1"/>
  <c r="E27" i="11"/>
  <c r="H22" i="11"/>
  <c r="I32" i="11"/>
  <c r="I22" i="11"/>
  <c r="M22" i="11"/>
  <c r="M32" i="11"/>
  <c r="H32" i="11"/>
  <c r="L22" i="11" l="1"/>
  <c r="N32" i="11"/>
  <c r="K32" i="11"/>
  <c r="N22" i="11"/>
  <c r="J32" i="11"/>
  <c r="D24" i="12"/>
  <c r="L32" i="11"/>
  <c r="F32" i="11"/>
  <c r="J22" i="11"/>
  <c r="D22" i="12"/>
  <c r="K22" i="11"/>
  <c r="F22" i="11"/>
  <c r="G32" i="11"/>
  <c r="D23" i="12"/>
  <c r="D25" i="12"/>
  <c r="E22" i="11" l="1"/>
  <c r="E32" i="11"/>
  <c r="D21" i="12"/>
  <c r="C14" i="6"/>
</calcChain>
</file>

<file path=xl/sharedStrings.xml><?xml version="1.0" encoding="utf-8"?>
<sst xmlns="http://schemas.openxmlformats.org/spreadsheetml/2006/main" count="294" uniqueCount="155">
  <si>
    <t>Наименование муниципальнойпрограммы</t>
  </si>
  <si>
    <t>Паспорт муниципальной программы</t>
  </si>
  <si>
    <t>Сроки реализации муниципальной программы</t>
  </si>
  <si>
    <t>Куратор муниципальной программы</t>
  </si>
  <si>
    <t>Ответственный исполнитель муниципальной программы</t>
  </si>
  <si>
    <t>Соисполнители муниципальной программы</t>
  </si>
  <si>
    <t>Национальная цель</t>
  </si>
  <si>
    <t>Целевые показатели муниципальной программы</t>
  </si>
  <si>
    <t>№ п/п</t>
  </si>
  <si>
    <t>Наименование целевого показателя</t>
  </si>
  <si>
    <t>Документ - основание</t>
  </si>
  <si>
    <t>Базовое значение</t>
  </si>
  <si>
    <t>Ответственный исполнитель/соисполнитель за достижение показателя</t>
  </si>
  <si>
    <t>Параметры финансового обеспечения муниципальной программы</t>
  </si>
  <si>
    <t>Источники финансирования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</si>
  <si>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</si>
  <si>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</si>
  <si>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</si>
  <si>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</si>
  <si>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</si>
  <si>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Расходы по годам (рублей)</t>
  </si>
  <si>
    <t>Параметры финансового обеспечения региональных проектов, проектов Ханты-Мансийского автономного округа-Югры реализуемых в городе Покачи</t>
  </si>
  <si>
    <t>Объем налоговых расходов муниципального образования</t>
  </si>
  <si>
    <t>Ответственный исполнитель</t>
  </si>
  <si>
    <t>Перечень структурных элементов (основных мероприятий) муниципальной программы</t>
  </si>
  <si>
    <t>№ структурного элемента (основного мероприятия)</t>
  </si>
  <si>
    <t>Наименование структурного элемента (основного мероприятия)</t>
  </si>
  <si>
    <t>Наименование порядка, номер приложения (при наличии)</t>
  </si>
  <si>
    <t>Всего в том числе</t>
  </si>
  <si>
    <t>Наименование объекта</t>
  </si>
  <si>
    <t>Мощность</t>
  </si>
  <si>
    <t>Срок строительства, проектирования (характер работ)</t>
  </si>
  <si>
    <t>Рассчетная стоимость объекта в ценах соответствующих лет с учетом периода реализации проекта</t>
  </si>
  <si>
    <t>Остаток стоимости на 01.01.20_</t>
  </si>
  <si>
    <t>всего</t>
  </si>
  <si>
    <t>иные средства</t>
  </si>
  <si>
    <t>Механизм реализации</t>
  </si>
  <si>
    <t>Заказчик по строительству (приобретению)</t>
  </si>
  <si>
    <t>Таблица 4</t>
  </si>
  <si>
    <t>Таблица 5</t>
  </si>
  <si>
    <t>Перечень объектов капитального строительства</t>
  </si>
  <si>
    <t>Наименование объекта (инвестиционного проекта)</t>
  </si>
  <si>
    <t>Срок строительства, проектирования (приобретения)</t>
  </si>
  <si>
    <t>Механизм реализации (источник финансирования)</t>
  </si>
  <si>
    <t>№</t>
  </si>
  <si>
    <t>Наименование показателя</t>
  </si>
  <si>
    <t xml:space="preserve">Базовый показатель на начало реализации муниципальной программы </t>
  </si>
  <si>
    <t>Значение показателя на момент окончания действия муниципальной программы</t>
  </si>
  <si>
    <t>Показатели, характеризующие эффективность структурного элемента (основного мероприятия) муниципальной программы</t>
  </si>
  <si>
    <t>Таблица 6</t>
  </si>
  <si>
    <t>Основание</t>
  </si>
  <si>
    <t xml:space="preserve">Нормативный правовой акт </t>
  </si>
  <si>
    <t>Реквизиты</t>
  </si>
  <si>
    <t>Пункт, подпункт</t>
  </si>
  <si>
    <t>Содержание</t>
  </si>
  <si>
    <t>Структурные элементы (основного мероприятия) муниципальной программы</t>
  </si>
  <si>
    <t>Сумма всего, руб.</t>
  </si>
  <si>
    <t>Наказы избирателей</t>
  </si>
  <si>
    <t>Таблица 7</t>
  </si>
  <si>
    <t>Номер, наименование мероприятия (Приложение 2)</t>
  </si>
  <si>
    <t>Меры направленные на достижение значений (уровней) показателей</t>
  </si>
  <si>
    <t>Наименование портфеля проектов основанного на национальных и федеральных проектах Российской Федерации</t>
  </si>
  <si>
    <t>Ответственный исполнитель/соисполнитель</t>
  </si>
  <si>
    <t>Контрольное событие (промежуточный результат)</t>
  </si>
  <si>
    <t>Таблица 8</t>
  </si>
  <si>
    <t xml:space="preserve">План мероприятий, направленный на достижение значений (уровней) показателей оценки эффективности деятельности исполнительных органов государственной власти Ханты-Мансийского автономного округа - Югры </t>
  </si>
  <si>
    <t>Задача №1</t>
  </si>
  <si>
    <t>1.1.</t>
  </si>
  <si>
    <t>1.2.</t>
  </si>
  <si>
    <t>Задача №2</t>
  </si>
  <si>
    <t>2.1.</t>
  </si>
  <si>
    <t>2.2.</t>
  </si>
  <si>
    <t>Содержание предложения</t>
  </si>
  <si>
    <t>Структурные элементы (основные мероприятия) муниципальной программы</t>
  </si>
  <si>
    <t>Номер, наименование показателя</t>
  </si>
  <si>
    <t>Автор</t>
  </si>
  <si>
    <t>Таблица 9</t>
  </si>
  <si>
    <t>Перечень предложений и инициатив граждан, направленных на достижение показателей национальных целей, оценку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Федерации, социально - экономическое развитие Ханты-Мансийского автономного округа - Югры и города Покачи</t>
  </si>
  <si>
    <t>Направления расходов структурного элемента (основного мероприятия)</t>
  </si>
  <si>
    <t xml:space="preserve"> -</t>
  </si>
  <si>
    <t>Таблица 2</t>
  </si>
  <si>
    <t xml:space="preserve">Распределение финансовых ресурсов муниципальной программы </t>
  </si>
  <si>
    <t>Финансовые затраты на реализацию (руб.)</t>
  </si>
  <si>
    <t>Всего по муниципальной программе:</t>
  </si>
  <si>
    <t>Инвестиции в объекты муниципальной собственности</t>
  </si>
  <si>
    <t>Прочие расходы</t>
  </si>
  <si>
    <t>В том числе:</t>
  </si>
  <si>
    <t>Таблица 1</t>
  </si>
  <si>
    <t>Таблица 3</t>
  </si>
  <si>
    <t>2026-2030</t>
  </si>
  <si>
    <t>На момент окончания реализации муниципальной программы (2030)</t>
  </si>
  <si>
    <t>2022</t>
  </si>
  <si>
    <t>Заместитель главы города Покачи</t>
  </si>
  <si>
    <t>Управление культуры, спорта и молодежной политики администрации города Покачи</t>
  </si>
  <si>
    <t>Номер структурного элемента (основного мероприятия)</t>
  </si>
  <si>
    <t>Структурные элементы (основные мероприятия) муниципальной программы (их связь с целевыми показателями муниципальной программы)</t>
  </si>
  <si>
    <t>Соисполнитель</t>
  </si>
  <si>
    <t>Цель муниципальной программы</t>
  </si>
  <si>
    <t>1</t>
  </si>
  <si>
    <t>Перечень
 реализуемых объектов на 2022 год и на плановый период 2023 и 2024 годов, включая приобретение объектов недвижимого имущества, объетов, создаваемых в соответствии с соглашениями о государственно-частном партнерстве, муниципально-частом партнерстве и концессионными соглашениями</t>
  </si>
  <si>
    <t>Инвестиции на 2022 год</t>
  </si>
  <si>
    <t>Инвестиции на 2023 год</t>
  </si>
  <si>
    <t>Инвестиции на 2024 год</t>
  </si>
  <si>
    <t>Сохранение населения, здоровье и благополучие людей</t>
  </si>
  <si>
    <t>Задачи муниципальной программы</t>
  </si>
  <si>
    <t>2</t>
  </si>
  <si>
    <t>3</t>
  </si>
  <si>
    <t>4</t>
  </si>
  <si>
    <r>
      <t xml:space="preserve">Статья 2. </t>
    </r>
    <r>
      <rPr>
        <b/>
        <sz val="12"/>
        <color theme="1"/>
        <rFont val="Times New Roman"/>
        <family val="1"/>
        <charset val="204"/>
      </rPr>
      <t>Таблицы муниципальной программы</t>
    </r>
  </si>
  <si>
    <t>3.1.</t>
  </si>
  <si>
    <t>3.2.</t>
  </si>
  <si>
    <t>4.1.</t>
  </si>
  <si>
    <t>4.2.</t>
  </si>
  <si>
    <t>Развитие детско-юношеского спорта в городе Покачи</t>
  </si>
  <si>
    <t>2022-2030 годы</t>
  </si>
  <si>
    <t>Управление образования города Покачи</t>
  </si>
  <si>
    <t>1. Обеспечение прав детей на физическое развитие и физическое воспитание, формирование и укрепление их здоровья, личностное самоопределение и самореализацию посредством создания подрастающему поколению доступных условий для занятий спортом.
2. Расширение возможностей для удовлетворения интересов детей и их семей в сфере детско-юношеского спорта, создание у них мотивации к ведению здорового образа жизни и обеспечение вовлечения в систематические занятия спортом не менее 90% детей.</t>
  </si>
  <si>
    <t>1. Создание в городе Покачи единого физкультурно-спортивного образовательного пространства для раскрытия потенциала детей.
2. Создание условий для обеспечения соответствия личностных интересов детей с учетом уровня их физического развития, физической подготовленности, особенностей здоровья и доступных возможностей для занятий спортом, удовлетворяющих запросам детей на двигательную активность, соответствующих жизненным циклам современного человека.
3. Повышение вариативности, качества и доступности занятий спортом для каждого, в том числе детей с ограниченными возможностями здоровья и детей-инвалидов, особенно в системе образования.
4. Создание механизмов финансовой поддержки участия детей в физкультурных и спортивных мероприятиях, независимо от места проживания, состояния здоровья, социально-экономического положения семьи, ведомственной подчиненности организаций, осуществляющих деятельность в области детско-юношеского спорта.
5. Создание условий для полноценного кадрового обеспечения системы детско-юношеского спорта.
6. Создание условий для духовно-нравственного и патриотического воспитания юных спортсменов, их гражданской идентичности.</t>
  </si>
  <si>
    <t>1. Создание школьных спортивных лиг по виду (видам) спорта, объединяющих школьные спортивные клубы, а также по повышению эффективности деятельности таких клубов и уровня их финансового обеспечения.
2. Материальное стимулирование учителей физической культуры, осуществляющих организацию деятельности школьных спортивных клубов и обеспечивающих реализацию в общеобразовательных организациях дополнительных общеобразовательных программ в области физической культуры и спорта для детей, а также по привлечению к этой деятельности тренеров-преподавателей.
3. Совершенствование материально-технической базы спортивных школ в соответствии с нормативами и нормами их обеспеченности.</t>
  </si>
  <si>
    <t>Доля детей, систематически занимающихся физической культурой и спортом, в возрасте 3-17 лет, %</t>
  </si>
  <si>
    <t>Доля общеобразовательных организаций, имеющих школьный спортивный клуб, %</t>
  </si>
  <si>
    <t>Доля детей с ограниченными возможностями здоровья и инвалидов, занимающихся физической культурой и спортом, от общего количества детей, занимающихся физической культурой и спортом, инвалидов и лиц с ограниченными возможностями здоровья, не имеющих противопоказаний для занятий физической культурой и спортом, в возрасте 6 - 17 лет, %</t>
  </si>
  <si>
    <t>Доля детей, обучающихся по дополнительным общеобразовательным программам в области физической культуры и спорта, в возрасте 5 - 18 лет, %</t>
  </si>
  <si>
    <t>Распоряжение Правительства Ханты-Мансийского автономного округа - Югры от 20.05.2022 №246-п «О программе развития детско-юношеского спорта в Ханты-Мансийском автономном округе – Югре до 2030 года и Планом мероприятий Ханты-Мансийского автономного округа – Югры по реализации концепции развития детско-юношеского спорта в Российской Федерации до 2030 года» I этап (2022-2024 годы)»</t>
  </si>
  <si>
    <t>Управление культуры, спорта и молодежной политики администрации города Покачи / управление образования администрации города Покачи</t>
  </si>
  <si>
    <t>Управление образования администрации города Покачи</t>
  </si>
  <si>
    <t>Цель 1: Обеспечение прав детей на физическое развитие и физическое воспитание, формирование и укрепление их здоровья, личностное самоопределение и самореализацию посредством создания подрастающему поколению доступных условий для занятий спортом.</t>
  </si>
  <si>
    <t>Задача 1: Создание в городе Покачи единого физкультурно-спортивного образовательного пространства для раскрытия потенциала детей.
Задача 2. Создание условий для обеспечения соответствия личностных интересов детей с учетом уровня их физического развития, физической подготовленности, особенностей здоровья и доступных возможностей для занятий спортом, удовлетворяющих запросам детей на двигательную активность, соответствующих жизненным циклам современного человека.
Задача 3. Повышение вариативности, качества и доступности занятий спортом для каждого, в том числе детей с ограниченными возможностями здоровья и детей-инвалидов, особенно в системе образования.</t>
  </si>
  <si>
    <t xml:space="preserve">Создание школьных спортивных лиг по виду (видам) спорта, объединяющих школьные спортивные клубы, а также по повышению эффективности деятельности таких клубов и уровня их финансового обеспечения </t>
  </si>
  <si>
    <t xml:space="preserve">Цель 2: Расширение возможностей для удовлетворения интересов детей и их семей в сфере детско-юношеского спорта, создание у них мотивации к ведению здорового образа жизни и обеспечение вовлечения в систематические занятия спортом не менее 90% детей. </t>
  </si>
  <si>
    <t>Задача 4: Создание механизмов финансовой поддержки участия детей в физкультурных и спортивных мероприятиях, независимо от места проживания, состояния здоровья, социально-экономического положения семьи, ведомственной подчиненности организаций, осуществляющих деятельность в области детско-юношеского спорта.
Задача 5: Создание условий для полноценного кадрового обеспечения системы детско-юношеского спорта.
Задача 6. Создание условий для духовно-нравственного и патриотического воспитания юных спортсменов, их гражданской идентичности.</t>
  </si>
  <si>
    <t xml:space="preserve">Материальное стимулирование учителей физической культуры, осуществляющих организацию деятельности школьных спортивных клубов и обеспечивающих реализацию в общеобразовательных организациях дополнительных общеобразовательных программ в области физической культуры и спорта для детей, а также по привлечению к этой деятельности тренеров-преподавателей </t>
  </si>
  <si>
    <t>Совершенствование материально-технической базы спортивных школ в соответствии с нормативами и нормами их обеспеченности</t>
  </si>
  <si>
    <t>Обновление материально-технической базы спортивных школ в соответствии с нормативами и нормами их обеспеченности</t>
  </si>
  <si>
    <t>-</t>
  </si>
  <si>
    <t xml:space="preserve">Доля детей, систематически занимающихся физической культурой и спортом, в возрасте 3-17 лет (%)
Дз = Чз / Чн x 100 </t>
  </si>
  <si>
    <t xml:space="preserve">Чз - численность детей в возрасте 3-17 лет, занимающихся физической культурой и спортом (чел.) </t>
  </si>
  <si>
    <t>Доля общеобразовательных организаций, имеющих школьный спортивный клуб (%) 
До = Чо / Чш x 100</t>
  </si>
  <si>
    <t xml:space="preserve">Доля детей с ограниченными возможностями здоровья и инвалидов, занимающихся физической культурой и спортом, от общего количества детей, занимающихся физической культурой и спортом, инвалидов и лиц с ограниченными возможностями здоровья, не имеющих противопоказаний для занятий физической культурой и спортом, в возрасте 6 - 17 лет (%) 
Дз = Чз / Чн </t>
  </si>
  <si>
    <t>Чз - численность лиц с ограниченными возможностями здоровья и инвалидов, занимающихся физической культурой и спортом в возрасте 6-17 лет (чел.)</t>
  </si>
  <si>
    <t>Чн - численность лиц с ограниченными возмножностями здоровья в возрасте 6-17 лет (чел.)</t>
  </si>
  <si>
    <t xml:space="preserve">Доля детей, обучающихся по дополнительным общеобразовательным программам в области физической культуры и спорта, в возрасте 5 - 18 лет (%) </t>
  </si>
  <si>
    <t>Чз - численность детей, обучающихся по дополнительным общеобразовательным программам в области физической культуры и спорта, в возрасте 5 - 18 лет (чел.)</t>
  </si>
  <si>
    <t>Чн - численность детей в возрасте 5 - 18 лет (чел.)</t>
  </si>
  <si>
    <t>Ч - численность детей в возрасте 3-17 лет (чел.)</t>
  </si>
  <si>
    <t>Структурные элементы (основные мероприятия)</t>
  </si>
  <si>
    <t>Всего (2022-2030)</t>
  </si>
  <si>
    <t>16</t>
  </si>
  <si>
    <t>Портфель проектов «Демография»</t>
  </si>
  <si>
    <t>Региональный проект «Спорт - норма жизни»</t>
  </si>
  <si>
    <t>Создание школьных спортивных лиг по виду (видам) спорта, объединяющих школьные спортивные клубы, а также по повышению эффективности деятельности таких клубов и уровня их финансового обеспечения (2)</t>
  </si>
  <si>
    <t>Материальное стимулирование учителей физической культуры, осуществляющих организацию деятельности школьных спортивных клубов и обеспечивающих реализацию в общеобразовательных организациях дополнительных общеобразовательных программ в области физической культуры и спорта для детей, а также по привлечению к этой деятельности тренеров-преподавателей (1,3,4)</t>
  </si>
  <si>
    <t>Совершенствование материально-технической базы спортивных школ в соответствии с нормативами и нормами их обеспеченности (1)</t>
  </si>
  <si>
    <t>Чн - число общеобразовательных организаций (ед.)</t>
  </si>
  <si>
    <t>Чо - число общеобразовательных организация имеющих школьный спортивный клуб (ед.)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</si>
</sst>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[$-419]#,##0.00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165" fontId="0" fillId="0" borderId="0"/>
    <xf numFmtId="164" fontId="3" fillId="0" borderId="0" applyFont="0" applyFill="0" applyBorder="0" applyAlignment="0" applyProtection="0"/>
    <xf numFmtId="165" fontId="3" fillId="0" borderId="0"/>
    <xf numFmtId="165" fontId="3" fillId="0" borderId="0"/>
    <xf numFmtId="165" fontId="3" fillId="0" borderId="0"/>
    <xf numFmtId="165" fontId="3" fillId="0" borderId="0"/>
  </cellStyleXfs>
  <cellXfs count="187">
    <xf numFmtId="165" fontId="0" fillId="0" borderId="0" xfId="0"/>
    <xf numFmtId="165" fontId="1" fillId="0" borderId="1" xfId="0" applyFont="1" applyBorder="1"/>
    <xf numFmtId="165" fontId="1" fillId="0" borderId="0" xfId="0" applyFont="1"/>
    <xf numFmtId="165" fontId="1" fillId="0" borderId="1" xfId="0" applyFont="1" applyBorder="1" applyAlignment="1">
      <alignment horizontal="center" vertical="center" wrapText="1"/>
    </xf>
    <xf numFmtId="165" fontId="1" fillId="0" borderId="1" xfId="0" applyFont="1" applyBorder="1" applyAlignment="1">
      <alignment horizontal="center" vertical="center"/>
    </xf>
    <xf numFmtId="165" fontId="2" fillId="0" borderId="1" xfId="0" applyFont="1" applyBorder="1" applyAlignment="1">
      <alignment horizontal="center" vertical="center" wrapText="1"/>
    </xf>
    <xf numFmtId="165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/>
    <xf numFmtId="165" fontId="1" fillId="0" borderId="0" xfId="0" applyFont="1" applyAlignment="1">
      <alignment horizontal="right"/>
    </xf>
    <xf numFmtId="165" fontId="4" fillId="0" borderId="0" xfId="0" applyFont="1" applyFill="1"/>
    <xf numFmtId="4" fontId="1" fillId="0" borderId="1" xfId="0" applyNumberFormat="1" applyFont="1" applyBorder="1"/>
    <xf numFmtId="165" fontId="1" fillId="0" borderId="0" xfId="0" applyFont="1" applyFill="1"/>
    <xf numFmtId="165" fontId="4" fillId="0" borderId="0" xfId="3" applyFont="1" applyFill="1"/>
    <xf numFmtId="165" fontId="5" fillId="0" borderId="0" xfId="3" applyFont="1" applyFill="1"/>
    <xf numFmtId="165" fontId="1" fillId="0" borderId="0" xfId="3" applyFont="1" applyFill="1"/>
    <xf numFmtId="165" fontId="4" fillId="0" borderId="0" xfId="3" applyFont="1" applyFill="1" applyAlignment="1">
      <alignment horizontal="right" wrapText="1"/>
    </xf>
    <xf numFmtId="165" fontId="4" fillId="0" borderId="1" xfId="3" applyFont="1" applyFill="1" applyBorder="1" applyAlignment="1"/>
    <xf numFmtId="165" fontId="4" fillId="0" borderId="1" xfId="3" applyFont="1" applyFill="1" applyBorder="1" applyAlignment="1">
      <alignment wrapText="1"/>
    </xf>
    <xf numFmtId="165" fontId="4" fillId="0" borderId="26" xfId="0" applyFont="1" applyBorder="1" applyAlignment="1">
      <alignment vertical="top" wrapText="1"/>
    </xf>
    <xf numFmtId="165" fontId="4" fillId="0" borderId="32" xfId="0" applyFont="1" applyFill="1" applyBorder="1" applyAlignment="1">
      <alignment vertical="top" wrapText="1"/>
    </xf>
    <xf numFmtId="165" fontId="4" fillId="0" borderId="10" xfId="0" applyFont="1" applyBorder="1" applyAlignment="1">
      <alignment vertical="top" wrapText="1"/>
    </xf>
    <xf numFmtId="165" fontId="4" fillId="0" borderId="1" xfId="0" applyFont="1" applyFill="1" applyBorder="1" applyAlignment="1">
      <alignment horizontal="center" vertical="center" wrapText="1"/>
    </xf>
    <xf numFmtId="165" fontId="4" fillId="0" borderId="1" xfId="0" applyFont="1" applyBorder="1" applyAlignment="1">
      <alignment horizontal="center" vertical="center" wrapText="1"/>
    </xf>
    <xf numFmtId="165" fontId="4" fillId="0" borderId="25" xfId="0" applyFont="1" applyFill="1" applyBorder="1" applyAlignment="1">
      <alignment horizontal="center" vertical="center" wrapText="1"/>
    </xf>
    <xf numFmtId="165" fontId="4" fillId="0" borderId="1" xfId="0" applyFont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5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5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165" fontId="4" fillId="0" borderId="0" xfId="3" applyFont="1" applyFill="1" applyAlignment="1">
      <alignment horizontal="right"/>
    </xf>
    <xf numFmtId="165" fontId="4" fillId="0" borderId="7" xfId="3" applyFont="1" applyFill="1" applyBorder="1" applyAlignment="1">
      <alignment horizontal="center"/>
    </xf>
    <xf numFmtId="49" fontId="4" fillId="0" borderId="1" xfId="3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7" fillId="0" borderId="6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8" fillId="0" borderId="0" xfId="0" applyFont="1" applyFill="1"/>
    <xf numFmtId="165" fontId="3" fillId="0" borderId="0" xfId="3" applyFont="1" applyFill="1"/>
    <xf numFmtId="4" fontId="4" fillId="0" borderId="1" xfId="3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5" fontId="7" fillId="0" borderId="1" xfId="0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5" fontId="7" fillId="0" borderId="1" xfId="0" applyFont="1" applyBorder="1" applyAlignment="1">
      <alignment horizontal="justify" vertical="center"/>
    </xf>
    <xf numFmtId="165" fontId="7" fillId="0" borderId="1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5" fontId="4" fillId="0" borderId="0" xfId="0" applyFont="1" applyAlignment="1">
      <alignment horizontal="center"/>
    </xf>
    <xf numFmtId="165" fontId="4" fillId="0" borderId="27" xfId="0" applyFont="1" applyBorder="1" applyAlignment="1">
      <alignment horizontal="left" vertical="center" wrapText="1"/>
    </xf>
    <xf numFmtId="165" fontId="4" fillId="0" borderId="28" xfId="0" applyFont="1" applyBorder="1" applyAlignment="1">
      <alignment horizontal="left" vertical="center"/>
    </xf>
    <xf numFmtId="165" fontId="4" fillId="0" borderId="29" xfId="0" applyFont="1" applyBorder="1" applyAlignment="1">
      <alignment horizontal="left" vertical="center"/>
    </xf>
    <xf numFmtId="165" fontId="4" fillId="0" borderId="0" xfId="3" applyFont="1" applyFill="1" applyAlignment="1">
      <alignment horizontal="right"/>
    </xf>
    <xf numFmtId="165" fontId="6" fillId="0" borderId="0" xfId="0" applyFont="1" applyBorder="1" applyAlignment="1">
      <alignment horizontal="center" vertical="center"/>
    </xf>
    <xf numFmtId="165" fontId="4" fillId="0" borderId="27" xfId="0" applyFont="1" applyBorder="1" applyAlignment="1">
      <alignment horizontal="center" vertical="center" wrapText="1"/>
    </xf>
    <xf numFmtId="165" fontId="4" fillId="0" borderId="31" xfId="0" applyFont="1" applyBorder="1" applyAlignment="1">
      <alignment horizontal="center" vertical="center" wrapText="1"/>
    </xf>
    <xf numFmtId="165" fontId="4" fillId="0" borderId="28" xfId="0" applyFont="1" applyBorder="1" applyAlignment="1">
      <alignment horizontal="center" vertical="center" wrapText="1"/>
    </xf>
    <xf numFmtId="165" fontId="4" fillId="0" borderId="29" xfId="0" applyFont="1" applyBorder="1" applyAlignment="1">
      <alignment horizontal="center" vertical="center" wrapText="1"/>
    </xf>
    <xf numFmtId="165" fontId="4" fillId="0" borderId="28" xfId="0" applyFont="1" applyBorder="1" applyAlignment="1">
      <alignment horizontal="left" vertical="center" wrapText="1"/>
    </xf>
    <xf numFmtId="165" fontId="4" fillId="0" borderId="29" xfId="0" applyFont="1" applyBorder="1" applyAlignment="1">
      <alignment horizontal="left" vertical="center" wrapText="1"/>
    </xf>
    <xf numFmtId="165" fontId="4" fillId="0" borderId="27" xfId="0" applyFont="1" applyFill="1" applyBorder="1" applyAlignment="1">
      <alignment horizontal="left" vertical="center" wrapText="1"/>
    </xf>
    <xf numFmtId="165" fontId="4" fillId="0" borderId="28" xfId="0" applyFont="1" applyFill="1" applyBorder="1" applyAlignment="1">
      <alignment horizontal="left" vertical="center" wrapText="1"/>
    </xf>
    <xf numFmtId="165" fontId="4" fillId="0" borderId="29" xfId="0" applyFont="1" applyFill="1" applyBorder="1" applyAlignment="1">
      <alignment horizontal="left" vertical="center" wrapText="1"/>
    </xf>
    <xf numFmtId="165" fontId="4" fillId="0" borderId="24" xfId="0" applyFont="1" applyFill="1" applyBorder="1" applyAlignment="1">
      <alignment horizontal="center" vertical="center"/>
    </xf>
    <xf numFmtId="165" fontId="4" fillId="0" borderId="7" xfId="0" applyFont="1" applyFill="1" applyBorder="1" applyAlignment="1">
      <alignment horizontal="center" vertical="center"/>
    </xf>
    <xf numFmtId="165" fontId="4" fillId="0" borderId="14" xfId="0" applyFont="1" applyBorder="1" applyAlignment="1">
      <alignment horizontal="center" vertical="center"/>
    </xf>
    <xf numFmtId="165" fontId="4" fillId="0" borderId="15" xfId="0" applyFont="1" applyBorder="1" applyAlignment="1">
      <alignment horizontal="center" vertical="center"/>
    </xf>
    <xf numFmtId="165" fontId="4" fillId="0" borderId="10" xfId="0" applyFont="1" applyBorder="1" applyAlignment="1">
      <alignment horizontal="left" vertical="top" wrapText="1"/>
    </xf>
    <xf numFmtId="165" fontId="4" fillId="0" borderId="16" xfId="0" applyFont="1" applyBorder="1" applyAlignment="1">
      <alignment horizontal="left" vertical="top" wrapText="1"/>
    </xf>
    <xf numFmtId="165" fontId="4" fillId="0" borderId="18" xfId="0" applyFont="1" applyBorder="1" applyAlignment="1">
      <alignment horizontal="left" vertical="top" wrapText="1"/>
    </xf>
    <xf numFmtId="165" fontId="4" fillId="0" borderId="11" xfId="0" applyFont="1" applyBorder="1" applyAlignment="1">
      <alignment horizontal="left" vertical="center"/>
    </xf>
    <xf numFmtId="165" fontId="4" fillId="0" borderId="12" xfId="0" applyFont="1" applyBorder="1" applyAlignment="1">
      <alignment horizontal="left" vertical="center"/>
    </xf>
    <xf numFmtId="165" fontId="4" fillId="0" borderId="8" xfId="0" applyFont="1" applyBorder="1" applyAlignment="1">
      <alignment horizontal="left" vertical="center"/>
    </xf>
    <xf numFmtId="165" fontId="4" fillId="0" borderId="9" xfId="0" applyFont="1" applyBorder="1" applyAlignment="1">
      <alignment horizontal="left" vertical="center"/>
    </xf>
    <xf numFmtId="165" fontId="4" fillId="0" borderId="13" xfId="0" applyFont="1" applyBorder="1" applyAlignment="1">
      <alignment horizontal="center" vertical="center"/>
    </xf>
    <xf numFmtId="165" fontId="4" fillId="0" borderId="3" xfId="0" applyFont="1" applyBorder="1" applyAlignment="1">
      <alignment horizontal="left"/>
    </xf>
    <xf numFmtId="165" fontId="4" fillId="0" borderId="5" xfId="0" applyFont="1" applyBorder="1" applyAlignment="1">
      <alignment horizontal="left"/>
    </xf>
    <xf numFmtId="165" fontId="4" fillId="0" borderId="24" xfId="0" applyFont="1" applyBorder="1" applyAlignment="1">
      <alignment horizontal="center" vertical="center" wrapText="1"/>
    </xf>
    <xf numFmtId="165" fontId="4" fillId="0" borderId="7" xfId="0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165" fontId="4" fillId="0" borderId="20" xfId="0" applyFont="1" applyBorder="1" applyAlignment="1">
      <alignment horizontal="left"/>
    </xf>
    <xf numFmtId="165" fontId="4" fillId="0" borderId="23" xfId="0" applyFont="1" applyBorder="1" applyAlignment="1">
      <alignment horizontal="left"/>
    </xf>
    <xf numFmtId="165" fontId="4" fillId="0" borderId="6" xfId="0" applyFont="1" applyBorder="1" applyAlignment="1">
      <alignment horizontal="left" vertical="top" wrapText="1"/>
    </xf>
    <xf numFmtId="165" fontId="4" fillId="0" borderId="39" xfId="0" applyFont="1" applyBorder="1" applyAlignment="1">
      <alignment horizontal="left" vertical="top" wrapText="1"/>
    </xf>
    <xf numFmtId="165" fontId="4" fillId="0" borderId="43" xfId="0" applyFont="1" applyBorder="1" applyAlignment="1">
      <alignment horizontal="left" vertical="top" wrapText="1"/>
    </xf>
    <xf numFmtId="165" fontId="4" fillId="0" borderId="44" xfId="0" applyFont="1" applyFill="1" applyBorder="1" applyAlignment="1">
      <alignment horizontal="center" vertical="center" wrapText="1"/>
    </xf>
    <xf numFmtId="165" fontId="4" fillId="0" borderId="45" xfId="0" applyFont="1" applyFill="1" applyBorder="1" applyAlignment="1">
      <alignment horizontal="center" vertical="center" wrapText="1"/>
    </xf>
    <xf numFmtId="165" fontId="4" fillId="0" borderId="46" xfId="0" applyFont="1" applyFill="1" applyBorder="1" applyAlignment="1">
      <alignment horizontal="center" vertical="center" wrapText="1"/>
    </xf>
    <xf numFmtId="165" fontId="4" fillId="0" borderId="34" xfId="0" applyFont="1" applyBorder="1" applyAlignment="1">
      <alignment horizontal="left" vertical="center"/>
    </xf>
    <xf numFmtId="165" fontId="4" fillId="0" borderId="33" xfId="0" applyFont="1" applyBorder="1" applyAlignment="1">
      <alignment horizontal="left" vertical="center"/>
    </xf>
    <xf numFmtId="165" fontId="4" fillId="0" borderId="35" xfId="0" applyFont="1" applyBorder="1" applyAlignment="1">
      <alignment horizontal="left" vertical="center"/>
    </xf>
    <xf numFmtId="165" fontId="4" fillId="0" borderId="0" xfId="0" applyFont="1" applyBorder="1" applyAlignment="1">
      <alignment horizontal="left" vertical="center"/>
    </xf>
    <xf numFmtId="165" fontId="4" fillId="0" borderId="30" xfId="0" applyFont="1" applyBorder="1" applyAlignment="1">
      <alignment horizontal="left" vertical="center"/>
    </xf>
    <xf numFmtId="165" fontId="4" fillId="0" borderId="36" xfId="0" applyFont="1" applyBorder="1" applyAlignment="1">
      <alignment horizontal="left" vertical="center"/>
    </xf>
    <xf numFmtId="165" fontId="4" fillId="0" borderId="37" xfId="0" applyFont="1" applyBorder="1" applyAlignment="1">
      <alignment horizontal="left" vertical="center"/>
    </xf>
    <xf numFmtId="165" fontId="4" fillId="0" borderId="38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5" fontId="4" fillId="0" borderId="3" xfId="0" applyFont="1" applyBorder="1" applyAlignment="1">
      <alignment horizontal="center" vertical="center"/>
    </xf>
    <xf numFmtId="165" fontId="4" fillId="0" borderId="4" xfId="0" applyFont="1" applyBorder="1" applyAlignment="1">
      <alignment horizontal="center" vertical="center"/>
    </xf>
    <xf numFmtId="165" fontId="4" fillId="0" borderId="17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5" fontId="4" fillId="0" borderId="11" xfId="0" applyFont="1" applyBorder="1" applyAlignment="1">
      <alignment horizontal="center" vertical="center"/>
    </xf>
    <xf numFmtId="165" fontId="4" fillId="0" borderId="12" xfId="0" applyFont="1" applyBorder="1" applyAlignment="1">
      <alignment horizontal="center" vertical="center"/>
    </xf>
    <xf numFmtId="165" fontId="4" fillId="0" borderId="8" xfId="0" applyFont="1" applyBorder="1" applyAlignment="1">
      <alignment horizontal="center" vertical="center"/>
    </xf>
    <xf numFmtId="165" fontId="4" fillId="0" borderId="9" xfId="0" applyFont="1" applyBorder="1" applyAlignment="1">
      <alignment horizontal="center" vertical="center"/>
    </xf>
    <xf numFmtId="165" fontId="4" fillId="0" borderId="13" xfId="0" applyFont="1" applyBorder="1" applyAlignment="1">
      <alignment horizontal="center"/>
    </xf>
    <xf numFmtId="165" fontId="4" fillId="0" borderId="14" xfId="0" applyFont="1" applyBorder="1" applyAlignment="1">
      <alignment horizontal="center"/>
    </xf>
    <xf numFmtId="165" fontId="4" fillId="0" borderId="15" xfId="0" applyFont="1" applyBorder="1" applyAlignment="1">
      <alignment horizontal="center"/>
    </xf>
    <xf numFmtId="165" fontId="4" fillId="0" borderId="1" xfId="0" applyFont="1" applyBorder="1" applyAlignment="1">
      <alignment horizontal="left"/>
    </xf>
    <xf numFmtId="165" fontId="4" fillId="0" borderId="19" xfId="0" applyFont="1" applyBorder="1" applyAlignment="1">
      <alignment horizontal="left"/>
    </xf>
    <xf numFmtId="165" fontId="4" fillId="0" borderId="6" xfId="0" applyFont="1" applyBorder="1" applyAlignment="1">
      <alignment horizontal="left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165" fontId="7" fillId="0" borderId="6" xfId="0" applyFont="1" applyFill="1" applyBorder="1" applyAlignment="1">
      <alignment horizontal="left" vertical="center" wrapText="1"/>
    </xf>
    <xf numFmtId="165" fontId="7" fillId="0" borderId="39" xfId="0" applyFont="1" applyFill="1" applyBorder="1" applyAlignment="1">
      <alignment horizontal="left" vertical="center" wrapText="1"/>
    </xf>
    <xf numFmtId="165" fontId="7" fillId="0" borderId="7" xfId="0" applyFont="1" applyFill="1" applyBorder="1" applyAlignment="1">
      <alignment horizontal="left" vertical="center" wrapText="1"/>
    </xf>
    <xf numFmtId="165" fontId="7" fillId="0" borderId="6" xfId="0" applyFont="1" applyFill="1" applyBorder="1" applyAlignment="1">
      <alignment horizontal="center" vertical="center" wrapText="1"/>
    </xf>
    <xf numFmtId="165" fontId="7" fillId="0" borderId="39" xfId="0" applyFont="1" applyFill="1" applyBorder="1" applyAlignment="1">
      <alignment horizontal="center" vertical="center" wrapText="1"/>
    </xf>
    <xf numFmtId="165" fontId="7" fillId="0" borderId="7" xfId="0" applyFont="1" applyFill="1" applyBorder="1" applyAlignment="1">
      <alignment horizontal="center" vertical="center" wrapText="1"/>
    </xf>
    <xf numFmtId="165" fontId="4" fillId="0" borderId="0" xfId="3" applyFont="1" applyFill="1" applyAlignment="1">
      <alignment horizontal="right" vertical="center"/>
    </xf>
    <xf numFmtId="165" fontId="4" fillId="0" borderId="2" xfId="3" applyFont="1" applyFill="1" applyBorder="1" applyAlignment="1">
      <alignment horizontal="center" vertical="center"/>
    </xf>
    <xf numFmtId="165" fontId="4" fillId="0" borderId="1" xfId="3" applyFont="1" applyFill="1" applyBorder="1" applyAlignment="1">
      <alignment horizontal="center" vertical="center" wrapText="1"/>
    </xf>
    <xf numFmtId="165" fontId="4" fillId="0" borderId="1" xfId="3" applyFont="1" applyFill="1" applyBorder="1" applyAlignment="1">
      <alignment horizontal="center" vertical="center"/>
    </xf>
    <xf numFmtId="165" fontId="4" fillId="0" borderId="40" xfId="3" applyFont="1" applyFill="1" applyBorder="1" applyAlignment="1">
      <alignment horizontal="left" wrapText="1"/>
    </xf>
    <xf numFmtId="165" fontId="4" fillId="0" borderId="41" xfId="3" applyFont="1" applyFill="1" applyBorder="1" applyAlignment="1">
      <alignment horizontal="left" wrapText="1"/>
    </xf>
    <xf numFmtId="165" fontId="4" fillId="0" borderId="42" xfId="3" applyFont="1" applyFill="1" applyBorder="1" applyAlignment="1">
      <alignment horizontal="left" wrapText="1"/>
    </xf>
    <xf numFmtId="165" fontId="4" fillId="0" borderId="30" xfId="3" applyFont="1" applyFill="1" applyBorder="1" applyAlignment="1">
      <alignment horizontal="left" wrapText="1"/>
    </xf>
    <xf numFmtId="165" fontId="4" fillId="0" borderId="8" xfId="3" applyFont="1" applyFill="1" applyBorder="1" applyAlignment="1">
      <alignment horizontal="left" wrapText="1"/>
    </xf>
    <xf numFmtId="165" fontId="4" fillId="0" borderId="9" xfId="3" applyFont="1" applyFill="1" applyBorder="1" applyAlignment="1">
      <alignment horizontal="left" wrapText="1"/>
    </xf>
    <xf numFmtId="165" fontId="4" fillId="0" borderId="6" xfId="3" applyFont="1" applyFill="1" applyBorder="1" applyAlignment="1">
      <alignment horizontal="center"/>
    </xf>
    <xf numFmtId="165" fontId="4" fillId="0" borderId="39" xfId="3" applyFont="1" applyFill="1" applyBorder="1" applyAlignment="1">
      <alignment horizontal="center"/>
    </xf>
    <xf numFmtId="165" fontId="4" fillId="0" borderId="7" xfId="3" applyFont="1" applyFill="1" applyBorder="1" applyAlignment="1">
      <alignment horizontal="center"/>
    </xf>
    <xf numFmtId="165" fontId="4" fillId="0" borderId="3" xfId="3" applyFont="1" applyFill="1" applyBorder="1" applyAlignment="1">
      <alignment horizontal="left" wrapText="1"/>
    </xf>
    <xf numFmtId="165" fontId="4" fillId="0" borderId="5" xfId="3" applyFont="1" applyFill="1" applyBorder="1" applyAlignment="1">
      <alignment horizontal="left" wrapText="1"/>
    </xf>
    <xf numFmtId="165" fontId="4" fillId="0" borderId="3" xfId="0" applyFont="1" applyFill="1" applyBorder="1" applyAlignment="1">
      <alignment horizontal="center" vertical="top" wrapText="1"/>
    </xf>
    <xf numFmtId="165" fontId="4" fillId="0" borderId="4" xfId="0" applyFont="1" applyFill="1" applyBorder="1" applyAlignment="1">
      <alignment horizontal="center" vertical="top" wrapText="1"/>
    </xf>
    <xf numFmtId="165" fontId="4" fillId="0" borderId="5" xfId="0" applyFont="1" applyFill="1" applyBorder="1" applyAlignment="1">
      <alignment horizontal="center" vertical="top" wrapText="1"/>
    </xf>
    <xf numFmtId="165" fontId="1" fillId="0" borderId="3" xfId="0" applyFont="1" applyBorder="1" applyAlignment="1">
      <alignment horizontal="left"/>
    </xf>
    <xf numFmtId="165" fontId="1" fillId="0" borderId="4" xfId="0" applyFont="1" applyBorder="1" applyAlignment="1">
      <alignment horizontal="left"/>
    </xf>
    <xf numFmtId="165" fontId="1" fillId="0" borderId="5" xfId="0" applyFont="1" applyBorder="1" applyAlignment="1">
      <alignment horizontal="left"/>
    </xf>
    <xf numFmtId="165" fontId="2" fillId="0" borderId="6" xfId="0" applyFont="1" applyBorder="1" applyAlignment="1">
      <alignment horizontal="center" vertical="center"/>
    </xf>
    <xf numFmtId="165" fontId="2" fillId="0" borderId="7" xfId="0" applyFont="1" applyBorder="1" applyAlignment="1">
      <alignment horizontal="center" vertical="center"/>
    </xf>
    <xf numFmtId="165" fontId="2" fillId="0" borderId="6" xfId="0" applyFont="1" applyBorder="1" applyAlignment="1">
      <alignment horizontal="center" vertical="center" wrapText="1"/>
    </xf>
    <xf numFmtId="165" fontId="2" fillId="0" borderId="7" xfId="0" applyFont="1" applyBorder="1" applyAlignment="1">
      <alignment horizontal="center" vertical="center" wrapText="1"/>
    </xf>
    <xf numFmtId="165" fontId="1" fillId="0" borderId="2" xfId="0" applyFont="1" applyBorder="1" applyAlignment="1">
      <alignment horizontal="center" vertical="center" wrapText="1"/>
    </xf>
    <xf numFmtId="165" fontId="1" fillId="0" borderId="0" xfId="0" applyFont="1" applyAlignment="1">
      <alignment horizontal="right"/>
    </xf>
    <xf numFmtId="165" fontId="2" fillId="0" borderId="3" xfId="0" applyFont="1" applyBorder="1" applyAlignment="1">
      <alignment horizontal="center" vertical="center"/>
    </xf>
    <xf numFmtId="165" fontId="2" fillId="0" borderId="4" xfId="0" applyFont="1" applyBorder="1" applyAlignment="1">
      <alignment horizontal="center" vertical="center"/>
    </xf>
    <xf numFmtId="165" fontId="2" fillId="0" borderId="5" xfId="0" applyFont="1" applyBorder="1" applyAlignment="1">
      <alignment horizontal="center" vertical="center"/>
    </xf>
    <xf numFmtId="165" fontId="1" fillId="0" borderId="2" xfId="0" applyFont="1" applyBorder="1" applyAlignment="1">
      <alignment horizontal="center" vertical="center"/>
    </xf>
    <xf numFmtId="165" fontId="1" fillId="0" borderId="0" xfId="0" applyFont="1" applyAlignment="1">
      <alignment horizontal="center" vertical="center"/>
    </xf>
    <xf numFmtId="165" fontId="1" fillId="0" borderId="6" xfId="0" applyFont="1" applyBorder="1" applyAlignment="1">
      <alignment horizontal="center" vertical="center"/>
    </xf>
    <xf numFmtId="165" fontId="1" fillId="0" borderId="7" xfId="0" applyFont="1" applyBorder="1" applyAlignment="1">
      <alignment horizontal="center" vertical="center"/>
    </xf>
    <xf numFmtId="165" fontId="1" fillId="0" borderId="6" xfId="0" applyFont="1" applyBorder="1" applyAlignment="1">
      <alignment horizontal="center" vertical="center" wrapText="1"/>
    </xf>
    <xf numFmtId="165" fontId="1" fillId="0" borderId="7" xfId="0" applyFont="1" applyBorder="1" applyAlignment="1">
      <alignment horizontal="center" vertical="center" wrapText="1"/>
    </xf>
    <xf numFmtId="165" fontId="1" fillId="0" borderId="4" xfId="0" applyFont="1" applyBorder="1" applyAlignment="1">
      <alignment horizontal="center" vertical="center" wrapText="1"/>
    </xf>
    <xf numFmtId="165" fontId="1" fillId="0" borderId="5" xfId="0" applyFont="1" applyBorder="1" applyAlignment="1">
      <alignment horizontal="center" vertical="center" wrapText="1"/>
    </xf>
    <xf numFmtId="165" fontId="1" fillId="0" borderId="0" xfId="0" applyFont="1" applyAlignment="1">
      <alignment horizontal="right" wrapText="1"/>
    </xf>
    <xf numFmtId="165" fontId="1" fillId="0" borderId="3" xfId="0" applyFont="1" applyBorder="1" applyAlignment="1">
      <alignment horizontal="center"/>
    </xf>
    <xf numFmtId="165" fontId="1" fillId="0" borderId="4" xfId="0" applyFont="1" applyBorder="1" applyAlignment="1">
      <alignment horizontal="center"/>
    </xf>
    <xf numFmtId="165" fontId="1" fillId="0" borderId="5" xfId="0" applyFont="1" applyBorder="1" applyAlignment="1">
      <alignment horizontal="center"/>
    </xf>
    <xf numFmtId="165" fontId="1" fillId="0" borderId="6" xfId="0" applyFont="1" applyBorder="1" applyAlignment="1">
      <alignment horizontal="center" wrapText="1"/>
    </xf>
    <xf numFmtId="165" fontId="1" fillId="0" borderId="7" xfId="0" applyFont="1" applyBorder="1" applyAlignment="1">
      <alignment horizontal="center" wrapText="1"/>
    </xf>
    <xf numFmtId="165" fontId="1" fillId="0" borderId="0" xfId="0" applyFont="1" applyAlignment="1">
      <alignment horizontal="center"/>
    </xf>
    <xf numFmtId="165" fontId="1" fillId="0" borderId="0" xfId="0" applyFont="1" applyAlignment="1">
      <alignment horizontal="center" wrapText="1"/>
    </xf>
  </cellXfs>
  <cellStyles count="6">
    <cellStyle name="Обычный" xfId="0" builtinId="0"/>
    <cellStyle name="Обычный 2" xfId="3"/>
    <cellStyle name="Обычный 3" xfId="2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="90" zoomScaleNormal="90" zoomScalePageLayoutView="70" workbookViewId="0">
      <selection activeCell="I39" sqref="I39:K39"/>
    </sheetView>
  </sheetViews>
  <sheetFormatPr defaultRowHeight="15" x14ac:dyDescent="0.25"/>
  <cols>
    <col min="1" max="1" width="30.85546875" style="2" customWidth="1"/>
    <col min="2" max="2" width="8.7109375" style="2" customWidth="1"/>
    <col min="3" max="3" width="36.5703125" style="2" customWidth="1"/>
    <col min="4" max="4" width="28.85546875" style="11" customWidth="1"/>
    <col min="5" max="8" width="19.5703125" style="11" customWidth="1"/>
    <col min="9" max="9" width="16.140625" style="11" customWidth="1"/>
    <col min="10" max="10" width="23.5703125" style="2" customWidth="1"/>
    <col min="11" max="11" width="23.5703125" style="11" customWidth="1"/>
    <col min="12" max="16384" width="9.140625" style="2"/>
  </cols>
  <sheetData>
    <row r="1" spans="1:11" ht="15.75" x14ac:dyDescent="0.25">
      <c r="A1" s="57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1" s="14" customFormat="1" ht="24" customHeight="1" x14ac:dyDescent="0.25">
      <c r="A3" s="12"/>
      <c r="B3" s="12"/>
      <c r="C3" s="12"/>
      <c r="D3" s="12"/>
      <c r="E3" s="13"/>
      <c r="F3" s="12"/>
      <c r="G3" s="12"/>
      <c r="H3" s="12"/>
      <c r="I3" s="61" t="s">
        <v>87</v>
      </c>
      <c r="J3" s="61"/>
      <c r="K3" s="61"/>
    </row>
    <row r="4" spans="1:11" ht="30" customHeight="1" thickBot="1" x14ac:dyDescent="0.3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48" customHeight="1" thickBot="1" x14ac:dyDescent="0.3">
      <c r="A5" s="18" t="s">
        <v>0</v>
      </c>
      <c r="B5" s="63" t="s">
        <v>113</v>
      </c>
      <c r="C5" s="64"/>
      <c r="D5" s="19" t="s">
        <v>2</v>
      </c>
      <c r="E5" s="65" t="s">
        <v>114</v>
      </c>
      <c r="F5" s="65"/>
      <c r="G5" s="65"/>
      <c r="H5" s="65"/>
      <c r="I5" s="65"/>
      <c r="J5" s="65"/>
      <c r="K5" s="66"/>
    </row>
    <row r="6" spans="1:11" ht="36.75" customHeight="1" thickBot="1" x14ac:dyDescent="0.3">
      <c r="A6" s="18" t="s">
        <v>3</v>
      </c>
      <c r="B6" s="58" t="s">
        <v>92</v>
      </c>
      <c r="C6" s="67"/>
      <c r="D6" s="67"/>
      <c r="E6" s="67"/>
      <c r="F6" s="67"/>
      <c r="G6" s="67"/>
      <c r="H6" s="67"/>
      <c r="I6" s="67"/>
      <c r="J6" s="67"/>
      <c r="K6" s="68"/>
    </row>
    <row r="7" spans="1:11" ht="36.75" customHeight="1" thickBot="1" x14ac:dyDescent="0.3">
      <c r="A7" s="18" t="s">
        <v>4</v>
      </c>
      <c r="B7" s="58" t="s">
        <v>93</v>
      </c>
      <c r="C7" s="67"/>
      <c r="D7" s="67"/>
      <c r="E7" s="67"/>
      <c r="F7" s="67"/>
      <c r="G7" s="67"/>
      <c r="H7" s="67"/>
      <c r="I7" s="67"/>
      <c r="J7" s="67"/>
      <c r="K7" s="68"/>
    </row>
    <row r="8" spans="1:11" ht="36.75" customHeight="1" thickBot="1" x14ac:dyDescent="0.3">
      <c r="A8" s="18" t="s">
        <v>5</v>
      </c>
      <c r="B8" s="58" t="s">
        <v>115</v>
      </c>
      <c r="C8" s="67"/>
      <c r="D8" s="67"/>
      <c r="E8" s="67"/>
      <c r="F8" s="67"/>
      <c r="G8" s="67"/>
      <c r="H8" s="67"/>
      <c r="I8" s="67"/>
      <c r="J8" s="67"/>
      <c r="K8" s="68"/>
    </row>
    <row r="9" spans="1:11" ht="16.5" thickBot="1" x14ac:dyDescent="0.3">
      <c r="A9" s="18" t="s">
        <v>6</v>
      </c>
      <c r="B9" s="69" t="s">
        <v>103</v>
      </c>
      <c r="C9" s="70"/>
      <c r="D9" s="70"/>
      <c r="E9" s="70"/>
      <c r="F9" s="70"/>
      <c r="G9" s="70"/>
      <c r="H9" s="70"/>
      <c r="I9" s="70"/>
      <c r="J9" s="70"/>
      <c r="K9" s="71"/>
    </row>
    <row r="10" spans="1:11" ht="63.75" customHeight="1" thickBot="1" x14ac:dyDescent="0.3">
      <c r="A10" s="18" t="s">
        <v>97</v>
      </c>
      <c r="B10" s="58" t="s">
        <v>116</v>
      </c>
      <c r="C10" s="67"/>
      <c r="D10" s="67"/>
      <c r="E10" s="67"/>
      <c r="F10" s="67"/>
      <c r="G10" s="67"/>
      <c r="H10" s="67"/>
      <c r="I10" s="67"/>
      <c r="J10" s="67"/>
      <c r="K10" s="68"/>
    </row>
    <row r="11" spans="1:11" ht="135.75" customHeight="1" thickBot="1" x14ac:dyDescent="0.3">
      <c r="A11" s="20" t="s">
        <v>104</v>
      </c>
      <c r="B11" s="58" t="s">
        <v>117</v>
      </c>
      <c r="C11" s="67"/>
      <c r="D11" s="67"/>
      <c r="E11" s="67"/>
      <c r="F11" s="67"/>
      <c r="G11" s="67"/>
      <c r="H11" s="67"/>
      <c r="I11" s="67"/>
      <c r="J11" s="67"/>
      <c r="K11" s="68"/>
    </row>
    <row r="12" spans="1:11" ht="65.25" customHeight="1" thickBot="1" x14ac:dyDescent="0.3">
      <c r="A12" s="20" t="s">
        <v>145</v>
      </c>
      <c r="B12" s="58" t="s">
        <v>118</v>
      </c>
      <c r="C12" s="59"/>
      <c r="D12" s="59"/>
      <c r="E12" s="59"/>
      <c r="F12" s="59"/>
      <c r="G12" s="59"/>
      <c r="H12" s="59"/>
      <c r="I12" s="59"/>
      <c r="J12" s="59"/>
      <c r="K12" s="60"/>
    </row>
    <row r="13" spans="1:11" ht="30" customHeight="1" x14ac:dyDescent="0.25">
      <c r="A13" s="76" t="s">
        <v>7</v>
      </c>
      <c r="B13" s="86" t="s">
        <v>8</v>
      </c>
      <c r="C13" s="86" t="s">
        <v>9</v>
      </c>
      <c r="D13" s="72" t="s">
        <v>10</v>
      </c>
      <c r="E13" s="74"/>
      <c r="F13" s="74"/>
      <c r="G13" s="74"/>
      <c r="H13" s="74"/>
      <c r="I13" s="74"/>
      <c r="J13" s="74"/>
      <c r="K13" s="75"/>
    </row>
    <row r="14" spans="1:11" ht="69.75" customHeight="1" x14ac:dyDescent="0.25">
      <c r="A14" s="77"/>
      <c r="B14" s="87"/>
      <c r="C14" s="87"/>
      <c r="D14" s="73"/>
      <c r="E14" s="21" t="s">
        <v>11</v>
      </c>
      <c r="F14" s="31" t="s">
        <v>91</v>
      </c>
      <c r="G14" s="31">
        <v>2023</v>
      </c>
      <c r="H14" s="31">
        <v>2024</v>
      </c>
      <c r="I14" s="31">
        <v>2025</v>
      </c>
      <c r="J14" s="22" t="s">
        <v>90</v>
      </c>
      <c r="K14" s="23" t="s">
        <v>12</v>
      </c>
    </row>
    <row r="15" spans="1:11" ht="63" x14ac:dyDescent="0.25">
      <c r="A15" s="77"/>
      <c r="B15" s="30">
        <v>1</v>
      </c>
      <c r="C15" s="24" t="s">
        <v>119</v>
      </c>
      <c r="D15" s="93" t="s">
        <v>123</v>
      </c>
      <c r="E15" s="53">
        <v>83</v>
      </c>
      <c r="F15" s="39">
        <v>83</v>
      </c>
      <c r="G15" s="39">
        <v>84</v>
      </c>
      <c r="H15" s="39">
        <v>86</v>
      </c>
      <c r="I15" s="39">
        <v>90</v>
      </c>
      <c r="J15" s="40">
        <v>90</v>
      </c>
      <c r="K15" s="96" t="s">
        <v>124</v>
      </c>
    </row>
    <row r="16" spans="1:11" ht="47.25" x14ac:dyDescent="0.25">
      <c r="A16" s="77"/>
      <c r="B16" s="30" t="s">
        <v>105</v>
      </c>
      <c r="C16" s="24" t="s">
        <v>120</v>
      </c>
      <c r="D16" s="94"/>
      <c r="E16" s="38">
        <v>100</v>
      </c>
      <c r="F16" s="39">
        <v>100</v>
      </c>
      <c r="G16" s="39">
        <v>100</v>
      </c>
      <c r="H16" s="39">
        <v>100</v>
      </c>
      <c r="I16" s="39">
        <v>100</v>
      </c>
      <c r="J16" s="40">
        <v>100</v>
      </c>
      <c r="K16" s="97"/>
    </row>
    <row r="17" spans="1:11" ht="189" x14ac:dyDescent="0.25">
      <c r="A17" s="77"/>
      <c r="B17" s="30" t="s">
        <v>106</v>
      </c>
      <c r="C17" s="24" t="s">
        <v>121</v>
      </c>
      <c r="D17" s="94"/>
      <c r="E17" s="56">
        <v>31.8</v>
      </c>
      <c r="F17" s="56">
        <v>31.8</v>
      </c>
      <c r="G17" s="56">
        <v>31.9</v>
      </c>
      <c r="H17" s="56">
        <v>32</v>
      </c>
      <c r="I17" s="56">
        <v>32.6</v>
      </c>
      <c r="J17" s="56">
        <v>32.6</v>
      </c>
      <c r="K17" s="97"/>
    </row>
    <row r="18" spans="1:11" ht="79.5" thickBot="1" x14ac:dyDescent="0.3">
      <c r="A18" s="77"/>
      <c r="B18" s="30" t="s">
        <v>107</v>
      </c>
      <c r="C18" s="24" t="s">
        <v>122</v>
      </c>
      <c r="D18" s="95"/>
      <c r="E18" s="47">
        <v>2.6</v>
      </c>
      <c r="F18" s="48">
        <v>2.6</v>
      </c>
      <c r="G18" s="48">
        <v>3.8</v>
      </c>
      <c r="H18" s="48">
        <v>5</v>
      </c>
      <c r="I18" s="48">
        <v>12</v>
      </c>
      <c r="J18" s="49">
        <v>12</v>
      </c>
      <c r="K18" s="98"/>
    </row>
    <row r="19" spans="1:11" ht="24" customHeight="1" x14ac:dyDescent="0.25">
      <c r="A19" s="76" t="s">
        <v>13</v>
      </c>
      <c r="B19" s="79" t="s">
        <v>14</v>
      </c>
      <c r="C19" s="80"/>
      <c r="D19" s="83" t="s">
        <v>20</v>
      </c>
      <c r="E19" s="74"/>
      <c r="F19" s="74"/>
      <c r="G19" s="74"/>
      <c r="H19" s="74"/>
      <c r="I19" s="74"/>
      <c r="J19" s="74"/>
      <c r="K19" s="75"/>
    </row>
    <row r="20" spans="1:11" ht="24.75" customHeight="1" x14ac:dyDescent="0.25">
      <c r="A20" s="77"/>
      <c r="B20" s="81"/>
      <c r="C20" s="82"/>
      <c r="D20" s="27" t="s">
        <v>146</v>
      </c>
      <c r="E20" s="31">
        <v>2022</v>
      </c>
      <c r="F20" s="31">
        <v>2023</v>
      </c>
      <c r="G20" s="31">
        <v>2024</v>
      </c>
      <c r="H20" s="31">
        <v>2025</v>
      </c>
      <c r="I20" s="129" t="s">
        <v>89</v>
      </c>
      <c r="J20" s="130"/>
      <c r="K20" s="131"/>
    </row>
    <row r="21" spans="1:11" ht="24" customHeight="1" x14ac:dyDescent="0.25">
      <c r="A21" s="77"/>
      <c r="B21" s="84" t="s">
        <v>15</v>
      </c>
      <c r="C21" s="85"/>
      <c r="D21" s="28">
        <f t="shared" ref="D21:I21" si="0">D22+D23+D24+D25</f>
        <v>100000</v>
      </c>
      <c r="E21" s="28">
        <f t="shared" si="0"/>
        <v>0</v>
      </c>
      <c r="F21" s="28">
        <f t="shared" si="0"/>
        <v>100000</v>
      </c>
      <c r="G21" s="28">
        <f t="shared" si="0"/>
        <v>0</v>
      </c>
      <c r="H21" s="28">
        <f t="shared" si="0"/>
        <v>0</v>
      </c>
      <c r="I21" s="88">
        <f t="shared" si="0"/>
        <v>0</v>
      </c>
      <c r="J21" s="89"/>
      <c r="K21" s="90"/>
    </row>
    <row r="22" spans="1:11" ht="24" customHeight="1" x14ac:dyDescent="0.25">
      <c r="A22" s="77"/>
      <c r="B22" s="84" t="s">
        <v>16</v>
      </c>
      <c r="C22" s="85"/>
      <c r="D22" s="28">
        <f>'Таблица 2'!E23</f>
        <v>0</v>
      </c>
      <c r="E22" s="28">
        <f>'Таблица 2'!F23</f>
        <v>0</v>
      </c>
      <c r="F22" s="28">
        <f>'Таблица 2'!G23</f>
        <v>0</v>
      </c>
      <c r="G22" s="28">
        <f>'Таблица 2'!H23</f>
        <v>0</v>
      </c>
      <c r="H22" s="28">
        <f>'Таблица 2'!I23</f>
        <v>0</v>
      </c>
      <c r="I22" s="88">
        <f>'Таблица 2'!J23+'Таблица 2'!K23+'Таблица 2'!L23+'Таблица 2'!M23+'Таблица 2'!N23</f>
        <v>0</v>
      </c>
      <c r="J22" s="89"/>
      <c r="K22" s="90"/>
    </row>
    <row r="23" spans="1:11" ht="24" customHeight="1" x14ac:dyDescent="0.25">
      <c r="A23" s="77"/>
      <c r="B23" s="84" t="s">
        <v>17</v>
      </c>
      <c r="C23" s="85"/>
      <c r="D23" s="28">
        <f>'Таблица 2'!E24</f>
        <v>0</v>
      </c>
      <c r="E23" s="28">
        <f>'Таблица 2'!F24</f>
        <v>0</v>
      </c>
      <c r="F23" s="28">
        <f>'Таблица 2'!G24</f>
        <v>0</v>
      </c>
      <c r="G23" s="28">
        <f>'Таблица 2'!H24</f>
        <v>0</v>
      </c>
      <c r="H23" s="28">
        <f>'Таблица 2'!I24</f>
        <v>0</v>
      </c>
      <c r="I23" s="88">
        <f>'Таблица 2'!J24+'Таблица 2'!K24+'Таблица 2'!L24+'Таблица 2'!M24+'Таблица 2'!N24</f>
        <v>0</v>
      </c>
      <c r="J23" s="89"/>
      <c r="K23" s="90"/>
    </row>
    <row r="24" spans="1:11" ht="24" customHeight="1" x14ac:dyDescent="0.25">
      <c r="A24" s="77"/>
      <c r="B24" s="84" t="s">
        <v>18</v>
      </c>
      <c r="C24" s="85"/>
      <c r="D24" s="28">
        <f>'Таблица 2'!E25</f>
        <v>100000</v>
      </c>
      <c r="E24" s="28">
        <f>'Таблица 2'!F25</f>
        <v>0</v>
      </c>
      <c r="F24" s="28">
        <f>'Таблица 2'!G25</f>
        <v>100000</v>
      </c>
      <c r="G24" s="28">
        <f>'Таблица 2'!H25</f>
        <v>0</v>
      </c>
      <c r="H24" s="28">
        <f>'Таблица 2'!I25</f>
        <v>0</v>
      </c>
      <c r="I24" s="88">
        <f>'Таблица 2'!J25+'Таблица 2'!K25+'Таблица 2'!L25+'Таблица 2'!M25+'Таблица 2'!N25</f>
        <v>0</v>
      </c>
      <c r="J24" s="89"/>
      <c r="K24" s="90"/>
    </row>
    <row r="25" spans="1:11" ht="24" customHeight="1" thickBot="1" x14ac:dyDescent="0.3">
      <c r="A25" s="78"/>
      <c r="B25" s="91" t="s">
        <v>19</v>
      </c>
      <c r="C25" s="92"/>
      <c r="D25" s="28">
        <f>'Таблица 2'!E26</f>
        <v>0</v>
      </c>
      <c r="E25" s="28">
        <f>'Таблица 2'!F26</f>
        <v>0</v>
      </c>
      <c r="F25" s="28">
        <f>'Таблица 2'!G26</f>
        <v>0</v>
      </c>
      <c r="G25" s="28">
        <f>'Таблица 2'!H26</f>
        <v>0</v>
      </c>
      <c r="H25" s="28">
        <f>'Таблица 2'!I26</f>
        <v>0</v>
      </c>
      <c r="I25" s="88">
        <f>'Таблица 2'!J26+'Таблица 2'!K26+'Таблица 2'!L26+'Таблица 2'!M26+'Таблица 2'!N26</f>
        <v>0</v>
      </c>
      <c r="J25" s="89"/>
      <c r="K25" s="90"/>
    </row>
    <row r="26" spans="1:11" ht="15" customHeight="1" x14ac:dyDescent="0.25">
      <c r="A26" s="76" t="s">
        <v>21</v>
      </c>
      <c r="B26" s="119" t="s">
        <v>14</v>
      </c>
      <c r="C26" s="120"/>
      <c r="D26" s="123" t="s">
        <v>20</v>
      </c>
      <c r="E26" s="124"/>
      <c r="F26" s="124"/>
      <c r="G26" s="124"/>
      <c r="H26" s="124"/>
      <c r="I26" s="124"/>
      <c r="J26" s="124"/>
      <c r="K26" s="125"/>
    </row>
    <row r="27" spans="1:11" ht="26.25" customHeight="1" x14ac:dyDescent="0.25">
      <c r="A27" s="77"/>
      <c r="B27" s="121"/>
      <c r="C27" s="122"/>
      <c r="D27" s="27" t="s">
        <v>146</v>
      </c>
      <c r="E27" s="31">
        <v>2022</v>
      </c>
      <c r="F27" s="31">
        <v>2023</v>
      </c>
      <c r="G27" s="31">
        <v>2024</v>
      </c>
      <c r="H27" s="31">
        <v>2025</v>
      </c>
      <c r="I27" s="107" t="s">
        <v>89</v>
      </c>
      <c r="J27" s="108"/>
      <c r="K27" s="109"/>
    </row>
    <row r="28" spans="1:11" ht="30.75" customHeight="1" x14ac:dyDescent="0.25">
      <c r="A28" s="77"/>
      <c r="B28" s="113" t="s">
        <v>148</v>
      </c>
      <c r="C28" s="114"/>
      <c r="D28" s="114"/>
      <c r="E28" s="114"/>
      <c r="F28" s="114"/>
      <c r="G28" s="114"/>
      <c r="H28" s="114"/>
      <c r="I28" s="114"/>
      <c r="J28" s="114"/>
      <c r="K28" s="115"/>
    </row>
    <row r="29" spans="1:11" ht="24" customHeight="1" x14ac:dyDescent="0.25">
      <c r="A29" s="77"/>
      <c r="B29" s="84" t="s">
        <v>15</v>
      </c>
      <c r="C29" s="85"/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116">
        <v>0</v>
      </c>
      <c r="J29" s="117"/>
      <c r="K29" s="118"/>
    </row>
    <row r="30" spans="1:11" ht="24" customHeight="1" x14ac:dyDescent="0.25">
      <c r="A30" s="77"/>
      <c r="B30" s="84" t="s">
        <v>16</v>
      </c>
      <c r="C30" s="85"/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116">
        <v>0</v>
      </c>
      <c r="J30" s="117"/>
      <c r="K30" s="118"/>
    </row>
    <row r="31" spans="1:11" ht="24" customHeight="1" x14ac:dyDescent="0.25">
      <c r="A31" s="77"/>
      <c r="B31" s="84" t="s">
        <v>17</v>
      </c>
      <c r="C31" s="85"/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116">
        <v>0</v>
      </c>
      <c r="J31" s="117"/>
      <c r="K31" s="118"/>
    </row>
    <row r="32" spans="1:11" ht="24" customHeight="1" x14ac:dyDescent="0.25">
      <c r="A32" s="77"/>
      <c r="B32" s="84" t="s">
        <v>18</v>
      </c>
      <c r="C32" s="85"/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116">
        <v>0</v>
      </c>
      <c r="J32" s="117"/>
      <c r="K32" s="118"/>
    </row>
    <row r="33" spans="1:11" ht="24" customHeight="1" x14ac:dyDescent="0.25">
      <c r="A33" s="77"/>
      <c r="B33" s="128" t="s">
        <v>19</v>
      </c>
      <c r="C33" s="128"/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116">
        <v>0</v>
      </c>
      <c r="J33" s="117"/>
      <c r="K33" s="118"/>
    </row>
    <row r="34" spans="1:11" ht="32.25" customHeight="1" x14ac:dyDescent="0.25">
      <c r="A34" s="77"/>
      <c r="B34" s="113" t="s">
        <v>149</v>
      </c>
      <c r="C34" s="114"/>
      <c r="D34" s="114"/>
      <c r="E34" s="114"/>
      <c r="F34" s="114"/>
      <c r="G34" s="114"/>
      <c r="H34" s="114"/>
      <c r="I34" s="114"/>
      <c r="J34" s="114"/>
      <c r="K34" s="115"/>
    </row>
    <row r="35" spans="1:11" ht="24" customHeight="1" x14ac:dyDescent="0.25">
      <c r="A35" s="77"/>
      <c r="B35" s="84" t="s">
        <v>15</v>
      </c>
      <c r="C35" s="85"/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116">
        <v>0</v>
      </c>
      <c r="J35" s="117"/>
      <c r="K35" s="118"/>
    </row>
    <row r="36" spans="1:11" ht="24" customHeight="1" x14ac:dyDescent="0.25">
      <c r="A36" s="77"/>
      <c r="B36" s="84" t="s">
        <v>16</v>
      </c>
      <c r="C36" s="85"/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116">
        <v>0</v>
      </c>
      <c r="J36" s="117"/>
      <c r="K36" s="118"/>
    </row>
    <row r="37" spans="1:11" ht="24" customHeight="1" x14ac:dyDescent="0.25">
      <c r="A37" s="77"/>
      <c r="B37" s="84" t="s">
        <v>17</v>
      </c>
      <c r="C37" s="85"/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116">
        <v>0</v>
      </c>
      <c r="J37" s="117"/>
      <c r="K37" s="118"/>
    </row>
    <row r="38" spans="1:11" ht="24" customHeight="1" x14ac:dyDescent="0.25">
      <c r="A38" s="77"/>
      <c r="B38" s="126" t="s">
        <v>18</v>
      </c>
      <c r="C38" s="126"/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116">
        <v>0</v>
      </c>
      <c r="J38" s="117"/>
      <c r="K38" s="118"/>
    </row>
    <row r="39" spans="1:11" ht="24" customHeight="1" thickBot="1" x14ac:dyDescent="0.3">
      <c r="A39" s="78"/>
      <c r="B39" s="127" t="s">
        <v>19</v>
      </c>
      <c r="C39" s="127"/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110">
        <v>0</v>
      </c>
      <c r="J39" s="111"/>
      <c r="K39" s="112"/>
    </row>
    <row r="40" spans="1:11" ht="32.25" customHeight="1" x14ac:dyDescent="0.25">
      <c r="A40" s="99" t="s">
        <v>22</v>
      </c>
      <c r="B40" s="100"/>
      <c r="C40" s="80"/>
      <c r="D40" s="83" t="s">
        <v>20</v>
      </c>
      <c r="E40" s="74"/>
      <c r="F40" s="74"/>
      <c r="G40" s="74"/>
      <c r="H40" s="74"/>
      <c r="I40" s="74"/>
      <c r="J40" s="74"/>
      <c r="K40" s="75"/>
    </row>
    <row r="41" spans="1:11" ht="26.25" customHeight="1" x14ac:dyDescent="0.25">
      <c r="A41" s="101"/>
      <c r="B41" s="102"/>
      <c r="C41" s="103"/>
      <c r="D41" s="27" t="s">
        <v>146</v>
      </c>
      <c r="E41" s="31">
        <v>2022</v>
      </c>
      <c r="F41" s="31">
        <v>2023</v>
      </c>
      <c r="G41" s="31">
        <v>2024</v>
      </c>
      <c r="H41" s="31">
        <v>2025</v>
      </c>
      <c r="I41" s="107" t="s">
        <v>89</v>
      </c>
      <c r="J41" s="108"/>
      <c r="K41" s="109"/>
    </row>
    <row r="42" spans="1:11" ht="24" customHeight="1" thickBot="1" x14ac:dyDescent="0.3">
      <c r="A42" s="104"/>
      <c r="B42" s="105"/>
      <c r="C42" s="106"/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110">
        <v>0</v>
      </c>
      <c r="J42" s="111"/>
      <c r="K42" s="112"/>
    </row>
  </sheetData>
  <mergeCells count="63">
    <mergeCell ref="B29:C29"/>
    <mergeCell ref="I29:K29"/>
    <mergeCell ref="B30:C30"/>
    <mergeCell ref="I20:K20"/>
    <mergeCell ref="I21:K21"/>
    <mergeCell ref="I22:K22"/>
    <mergeCell ref="I23:K23"/>
    <mergeCell ref="I24:K24"/>
    <mergeCell ref="B38:C38"/>
    <mergeCell ref="I38:K38"/>
    <mergeCell ref="B39:C39"/>
    <mergeCell ref="I39:K39"/>
    <mergeCell ref="I30:K30"/>
    <mergeCell ref="B31:C31"/>
    <mergeCell ref="I31:K31"/>
    <mergeCell ref="B32:C32"/>
    <mergeCell ref="I32:K32"/>
    <mergeCell ref="B33:C33"/>
    <mergeCell ref="I33:K33"/>
    <mergeCell ref="A40:C42"/>
    <mergeCell ref="D40:K40"/>
    <mergeCell ref="I41:K41"/>
    <mergeCell ref="I42:K42"/>
    <mergeCell ref="B34:K34"/>
    <mergeCell ref="B35:C35"/>
    <mergeCell ref="I35:K35"/>
    <mergeCell ref="B36:C36"/>
    <mergeCell ref="I36:K36"/>
    <mergeCell ref="B37:C37"/>
    <mergeCell ref="I37:K37"/>
    <mergeCell ref="A26:A39"/>
    <mergeCell ref="B26:C27"/>
    <mergeCell ref="D26:K26"/>
    <mergeCell ref="I27:K27"/>
    <mergeCell ref="B28:K28"/>
    <mergeCell ref="D13:D14"/>
    <mergeCell ref="E13:K13"/>
    <mergeCell ref="A19:A25"/>
    <mergeCell ref="B19:C20"/>
    <mergeCell ref="D19:K19"/>
    <mergeCell ref="B21:C21"/>
    <mergeCell ref="B22:C22"/>
    <mergeCell ref="B23:C23"/>
    <mergeCell ref="B24:C24"/>
    <mergeCell ref="A13:A18"/>
    <mergeCell ref="B13:B14"/>
    <mergeCell ref="C13:C14"/>
    <mergeCell ref="I25:K25"/>
    <mergeCell ref="B25:C25"/>
    <mergeCell ref="D15:D18"/>
    <mergeCell ref="K15:K18"/>
    <mergeCell ref="A1:K1"/>
    <mergeCell ref="B12:K12"/>
    <mergeCell ref="I3:K3"/>
    <mergeCell ref="A4:K4"/>
    <mergeCell ref="B5:C5"/>
    <mergeCell ref="E5:K5"/>
    <mergeCell ref="B6:K6"/>
    <mergeCell ref="B7:K7"/>
    <mergeCell ref="B8:K8"/>
    <mergeCell ref="B9:K9"/>
    <mergeCell ref="B10:K10"/>
    <mergeCell ref="B11:K11"/>
  </mergeCells>
  <pageMargins left="1.1811023622047245" right="0.39370078740157483" top="0.78740157480314965" bottom="0.78740157480314965" header="0.31496062992125984" footer="0.31496062992125984"/>
  <pageSetup paperSize="9" scale="52" firstPageNumber="5" fitToHeight="3" orientation="landscape" useFirstPageNumber="1" horizontalDpi="180" verticalDpi="18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70" zoomScaleNormal="70" zoomScalePageLayoutView="60" workbookViewId="0">
      <selection activeCell="G52" sqref="G52"/>
    </sheetView>
  </sheetViews>
  <sheetFormatPr defaultRowHeight="15" x14ac:dyDescent="0.25"/>
  <cols>
    <col min="1" max="1" width="14.42578125" style="44" customWidth="1"/>
    <col min="2" max="2" width="46.42578125" style="44" customWidth="1"/>
    <col min="3" max="3" width="30.140625" style="44" customWidth="1"/>
    <col min="4" max="4" width="23.28515625" style="44" customWidth="1"/>
    <col min="5" max="5" width="18.140625" style="44" customWidth="1"/>
    <col min="6" max="14" width="16.28515625" style="44" customWidth="1"/>
    <col min="15" max="16384" width="9.140625" style="44"/>
  </cols>
  <sheetData>
    <row r="1" spans="1:14" s="14" customFormat="1" ht="39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5"/>
      <c r="K1" s="35"/>
      <c r="L1" s="35"/>
      <c r="M1" s="141" t="s">
        <v>80</v>
      </c>
      <c r="N1" s="141"/>
    </row>
    <row r="2" spans="1:14" s="14" customFormat="1" ht="27.75" customHeight="1" x14ac:dyDescent="0.25">
      <c r="A2" s="142" t="s">
        <v>81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s="14" customFormat="1" ht="59.25" customHeight="1" x14ac:dyDescent="0.25">
      <c r="A3" s="143" t="s">
        <v>94</v>
      </c>
      <c r="B3" s="143" t="s">
        <v>95</v>
      </c>
      <c r="C3" s="143" t="s">
        <v>62</v>
      </c>
      <c r="D3" s="143" t="s">
        <v>14</v>
      </c>
      <c r="E3" s="143" t="s">
        <v>82</v>
      </c>
      <c r="F3" s="143"/>
      <c r="G3" s="143"/>
      <c r="H3" s="143"/>
      <c r="I3" s="143"/>
      <c r="J3" s="143"/>
      <c r="K3" s="143"/>
      <c r="L3" s="143"/>
      <c r="M3" s="143"/>
      <c r="N3" s="143"/>
    </row>
    <row r="4" spans="1:14" s="14" customFormat="1" ht="15.75" x14ac:dyDescent="0.25">
      <c r="A4" s="143"/>
      <c r="B4" s="143"/>
      <c r="C4" s="143"/>
      <c r="D4" s="143"/>
      <c r="E4" s="144" t="s">
        <v>15</v>
      </c>
      <c r="F4" s="143"/>
      <c r="G4" s="143"/>
      <c r="H4" s="143"/>
      <c r="I4" s="143"/>
      <c r="J4" s="143"/>
      <c r="K4" s="143"/>
      <c r="L4" s="143"/>
      <c r="M4" s="143"/>
      <c r="N4" s="143"/>
    </row>
    <row r="5" spans="1:14" s="14" customFormat="1" ht="24" customHeight="1" x14ac:dyDescent="0.25">
      <c r="A5" s="143"/>
      <c r="B5" s="143"/>
      <c r="C5" s="143"/>
      <c r="D5" s="143"/>
      <c r="E5" s="144"/>
      <c r="F5" s="37">
        <v>2022</v>
      </c>
      <c r="G5" s="37">
        <v>2023</v>
      </c>
      <c r="H5" s="37">
        <v>2024</v>
      </c>
      <c r="I5" s="37">
        <v>2025</v>
      </c>
      <c r="J5" s="37">
        <v>2026</v>
      </c>
      <c r="K5" s="37">
        <v>2027</v>
      </c>
      <c r="L5" s="37">
        <v>2028</v>
      </c>
      <c r="M5" s="37">
        <v>2029</v>
      </c>
      <c r="N5" s="37">
        <v>2030</v>
      </c>
    </row>
    <row r="6" spans="1:14" s="14" customFormat="1" ht="24" customHeight="1" x14ac:dyDescent="0.25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9</v>
      </c>
      <c r="G6" s="37">
        <v>10</v>
      </c>
      <c r="H6" s="37">
        <v>11</v>
      </c>
      <c r="I6" s="37">
        <v>12</v>
      </c>
      <c r="J6" s="37">
        <v>13</v>
      </c>
      <c r="K6" s="37">
        <v>14</v>
      </c>
      <c r="L6" s="37">
        <v>15</v>
      </c>
      <c r="M6" s="37">
        <v>16</v>
      </c>
      <c r="N6" s="37">
        <v>17</v>
      </c>
    </row>
    <row r="7" spans="1:14" s="43" customFormat="1" ht="15.75" x14ac:dyDescent="0.25">
      <c r="A7" s="132">
        <v>1</v>
      </c>
      <c r="B7" s="135" t="s">
        <v>150</v>
      </c>
      <c r="C7" s="138" t="s">
        <v>124</v>
      </c>
      <c r="D7" s="41" t="s">
        <v>34</v>
      </c>
      <c r="E7" s="42">
        <f>F7+G7+H7+I7+N7+J7+K7+L7+M7</f>
        <v>0</v>
      </c>
      <c r="F7" s="50">
        <f t="shared" ref="F7:N7" si="0">F8+F9+F10+F11</f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 t="shared" si="0"/>
        <v>0</v>
      </c>
      <c r="K7" s="50">
        <f t="shared" si="0"/>
        <v>0</v>
      </c>
      <c r="L7" s="50">
        <f t="shared" si="0"/>
        <v>0</v>
      </c>
      <c r="M7" s="50">
        <f t="shared" si="0"/>
        <v>0</v>
      </c>
      <c r="N7" s="50">
        <f t="shared" si="0"/>
        <v>0</v>
      </c>
    </row>
    <row r="8" spans="1:14" s="43" customFormat="1" ht="15.75" x14ac:dyDescent="0.25">
      <c r="A8" s="133"/>
      <c r="B8" s="136"/>
      <c r="C8" s="139"/>
      <c r="D8" s="41" t="s">
        <v>16</v>
      </c>
      <c r="E8" s="42">
        <f t="shared" ref="E8:E46" si="1">F8+G8+H8+I8+N8+J8+K8+L8+M8</f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</row>
    <row r="9" spans="1:14" s="43" customFormat="1" ht="31.5" x14ac:dyDescent="0.25">
      <c r="A9" s="133"/>
      <c r="B9" s="136"/>
      <c r="C9" s="139"/>
      <c r="D9" s="41" t="s">
        <v>17</v>
      </c>
      <c r="E9" s="42">
        <f t="shared" si="1"/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</row>
    <row r="10" spans="1:14" s="43" customFormat="1" ht="15.75" x14ac:dyDescent="0.25">
      <c r="A10" s="133"/>
      <c r="B10" s="136"/>
      <c r="C10" s="139"/>
      <c r="D10" s="41" t="s">
        <v>18</v>
      </c>
      <c r="E10" s="42">
        <f t="shared" si="1"/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</row>
    <row r="11" spans="1:14" s="43" customFormat="1" ht="34.5" customHeight="1" x14ac:dyDescent="0.25">
      <c r="A11" s="134"/>
      <c r="B11" s="137"/>
      <c r="C11" s="140"/>
      <c r="D11" s="41" t="s">
        <v>19</v>
      </c>
      <c r="E11" s="42">
        <f t="shared" si="1"/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</row>
    <row r="12" spans="1:14" s="43" customFormat="1" ht="36.75" customHeight="1" x14ac:dyDescent="0.25">
      <c r="A12" s="132">
        <v>2</v>
      </c>
      <c r="B12" s="135" t="s">
        <v>151</v>
      </c>
      <c r="C12" s="138" t="s">
        <v>124</v>
      </c>
      <c r="D12" s="41" t="s">
        <v>34</v>
      </c>
      <c r="E12" s="42">
        <f t="shared" si="1"/>
        <v>100000</v>
      </c>
      <c r="F12" s="50">
        <f t="shared" ref="F12:N12" si="2">F13+F14+F15+F16</f>
        <v>0</v>
      </c>
      <c r="G12" s="50">
        <f t="shared" si="2"/>
        <v>100000</v>
      </c>
      <c r="H12" s="50">
        <f t="shared" si="2"/>
        <v>0</v>
      </c>
      <c r="I12" s="50">
        <f t="shared" si="2"/>
        <v>0</v>
      </c>
      <c r="J12" s="50">
        <f t="shared" si="2"/>
        <v>0</v>
      </c>
      <c r="K12" s="50">
        <f t="shared" si="2"/>
        <v>0</v>
      </c>
      <c r="L12" s="50">
        <f t="shared" si="2"/>
        <v>0</v>
      </c>
      <c r="M12" s="50">
        <f t="shared" si="2"/>
        <v>0</v>
      </c>
      <c r="N12" s="50">
        <f t="shared" si="2"/>
        <v>0</v>
      </c>
    </row>
    <row r="13" spans="1:14" s="43" customFormat="1" ht="36.75" customHeight="1" x14ac:dyDescent="0.25">
      <c r="A13" s="133"/>
      <c r="B13" s="136"/>
      <c r="C13" s="139"/>
      <c r="D13" s="41" t="s">
        <v>16</v>
      </c>
      <c r="E13" s="42">
        <f t="shared" si="1"/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</row>
    <row r="14" spans="1:14" s="43" customFormat="1" ht="36.75" customHeight="1" x14ac:dyDescent="0.25">
      <c r="A14" s="133"/>
      <c r="B14" s="136"/>
      <c r="C14" s="139"/>
      <c r="D14" s="41" t="s">
        <v>17</v>
      </c>
      <c r="E14" s="42">
        <f t="shared" si="1"/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</row>
    <row r="15" spans="1:14" s="43" customFormat="1" ht="36.75" customHeight="1" x14ac:dyDescent="0.25">
      <c r="A15" s="133"/>
      <c r="B15" s="136"/>
      <c r="C15" s="139"/>
      <c r="D15" s="41" t="s">
        <v>18</v>
      </c>
      <c r="E15" s="42">
        <f t="shared" si="1"/>
        <v>100000</v>
      </c>
      <c r="F15" s="50">
        <v>0</v>
      </c>
      <c r="G15" s="50">
        <v>100000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</row>
    <row r="16" spans="1:14" s="43" customFormat="1" ht="36.75" customHeight="1" x14ac:dyDescent="0.25">
      <c r="A16" s="134"/>
      <c r="B16" s="137"/>
      <c r="C16" s="140"/>
      <c r="D16" s="41" t="s">
        <v>19</v>
      </c>
      <c r="E16" s="42">
        <f t="shared" si="1"/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</row>
    <row r="17" spans="1:14" s="43" customFormat="1" ht="15.75" customHeight="1" x14ac:dyDescent="0.25">
      <c r="A17" s="132">
        <v>3</v>
      </c>
      <c r="B17" s="135" t="s">
        <v>152</v>
      </c>
      <c r="C17" s="138" t="s">
        <v>124</v>
      </c>
      <c r="D17" s="41" t="s">
        <v>34</v>
      </c>
      <c r="E17" s="42">
        <f t="shared" si="1"/>
        <v>0</v>
      </c>
      <c r="F17" s="50">
        <f t="shared" ref="F17:N17" si="3">F18+F19+F20+F21</f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  <c r="L17" s="50">
        <f t="shared" si="3"/>
        <v>0</v>
      </c>
      <c r="M17" s="50">
        <f t="shared" si="3"/>
        <v>0</v>
      </c>
      <c r="N17" s="50">
        <f t="shared" si="3"/>
        <v>0</v>
      </c>
    </row>
    <row r="18" spans="1:14" s="43" customFormat="1" ht="15.75" x14ac:dyDescent="0.25">
      <c r="A18" s="133"/>
      <c r="B18" s="136"/>
      <c r="C18" s="139"/>
      <c r="D18" s="41" t="s">
        <v>16</v>
      </c>
      <c r="E18" s="42">
        <f t="shared" si="1"/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</row>
    <row r="19" spans="1:14" s="43" customFormat="1" ht="31.5" x14ac:dyDescent="0.25">
      <c r="A19" s="133"/>
      <c r="B19" s="136"/>
      <c r="C19" s="139"/>
      <c r="D19" s="41" t="s">
        <v>17</v>
      </c>
      <c r="E19" s="42">
        <f t="shared" si="1"/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</row>
    <row r="20" spans="1:14" s="43" customFormat="1" ht="15.75" x14ac:dyDescent="0.25">
      <c r="A20" s="133"/>
      <c r="B20" s="136"/>
      <c r="C20" s="139"/>
      <c r="D20" s="41" t="s">
        <v>18</v>
      </c>
      <c r="E20" s="42">
        <f t="shared" si="1"/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</row>
    <row r="21" spans="1:14" s="43" customFormat="1" ht="31.5" x14ac:dyDescent="0.25">
      <c r="A21" s="134"/>
      <c r="B21" s="137"/>
      <c r="C21" s="140"/>
      <c r="D21" s="41" t="s">
        <v>19</v>
      </c>
      <c r="E21" s="42">
        <f t="shared" si="1"/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</row>
    <row r="22" spans="1:14" s="14" customFormat="1" ht="15.75" x14ac:dyDescent="0.25">
      <c r="A22" s="145" t="s">
        <v>83</v>
      </c>
      <c r="B22" s="146"/>
      <c r="C22" s="151"/>
      <c r="D22" s="16" t="s">
        <v>34</v>
      </c>
      <c r="E22" s="42">
        <f>F22+G22+H22+I22+N22+J22+K22+L22+M22</f>
        <v>100000</v>
      </c>
      <c r="F22" s="45">
        <f t="shared" ref="F22:N22" si="4">F23+F24+F25+F26</f>
        <v>0</v>
      </c>
      <c r="G22" s="45">
        <f>G23+G24+G25+G26</f>
        <v>100000</v>
      </c>
      <c r="H22" s="45">
        <f t="shared" si="4"/>
        <v>0</v>
      </c>
      <c r="I22" s="45">
        <f t="shared" si="4"/>
        <v>0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5">
        <f t="shared" si="4"/>
        <v>0</v>
      </c>
    </row>
    <row r="23" spans="1:14" s="14" customFormat="1" ht="15.75" x14ac:dyDescent="0.25">
      <c r="A23" s="147"/>
      <c r="B23" s="148"/>
      <c r="C23" s="152"/>
      <c r="D23" s="17" t="s">
        <v>16</v>
      </c>
      <c r="E23" s="42">
        <f t="shared" si="1"/>
        <v>0</v>
      </c>
      <c r="F23" s="45">
        <f>F8+F13+F18</f>
        <v>0</v>
      </c>
      <c r="G23" s="45">
        <f t="shared" ref="G23:N23" si="5">G8+G13+G18</f>
        <v>0</v>
      </c>
      <c r="H23" s="45">
        <f t="shared" si="5"/>
        <v>0</v>
      </c>
      <c r="I23" s="45">
        <f t="shared" si="5"/>
        <v>0</v>
      </c>
      <c r="J23" s="45">
        <f t="shared" si="5"/>
        <v>0</v>
      </c>
      <c r="K23" s="45">
        <f t="shared" si="5"/>
        <v>0</v>
      </c>
      <c r="L23" s="45">
        <f t="shared" si="5"/>
        <v>0</v>
      </c>
      <c r="M23" s="45">
        <f t="shared" si="5"/>
        <v>0</v>
      </c>
      <c r="N23" s="45">
        <f t="shared" si="5"/>
        <v>0</v>
      </c>
    </row>
    <row r="24" spans="1:14" s="14" customFormat="1" ht="32.25" customHeight="1" x14ac:dyDescent="0.25">
      <c r="A24" s="147"/>
      <c r="B24" s="148"/>
      <c r="C24" s="152"/>
      <c r="D24" s="17" t="s">
        <v>17</v>
      </c>
      <c r="E24" s="42">
        <f t="shared" si="1"/>
        <v>0</v>
      </c>
      <c r="F24" s="45">
        <f t="shared" ref="F24:N26" si="6">F9+F14+F19</f>
        <v>0</v>
      </c>
      <c r="G24" s="45">
        <f t="shared" si="6"/>
        <v>0</v>
      </c>
      <c r="H24" s="45">
        <f t="shared" si="6"/>
        <v>0</v>
      </c>
      <c r="I24" s="45">
        <f t="shared" si="6"/>
        <v>0</v>
      </c>
      <c r="J24" s="45">
        <f t="shared" si="6"/>
        <v>0</v>
      </c>
      <c r="K24" s="45">
        <f t="shared" si="6"/>
        <v>0</v>
      </c>
      <c r="L24" s="45">
        <f t="shared" si="6"/>
        <v>0</v>
      </c>
      <c r="M24" s="45">
        <f t="shared" si="6"/>
        <v>0</v>
      </c>
      <c r="N24" s="45">
        <f t="shared" si="6"/>
        <v>0</v>
      </c>
    </row>
    <row r="25" spans="1:14" s="14" customFormat="1" ht="15.75" x14ac:dyDescent="0.25">
      <c r="A25" s="147"/>
      <c r="B25" s="148"/>
      <c r="C25" s="152"/>
      <c r="D25" s="17" t="s">
        <v>18</v>
      </c>
      <c r="E25" s="42">
        <f t="shared" si="1"/>
        <v>100000</v>
      </c>
      <c r="F25" s="45">
        <f t="shared" si="6"/>
        <v>0</v>
      </c>
      <c r="G25" s="45">
        <f t="shared" si="6"/>
        <v>100000</v>
      </c>
      <c r="H25" s="45">
        <f t="shared" si="6"/>
        <v>0</v>
      </c>
      <c r="I25" s="45">
        <f t="shared" si="6"/>
        <v>0</v>
      </c>
      <c r="J25" s="45">
        <f t="shared" si="6"/>
        <v>0</v>
      </c>
      <c r="K25" s="45">
        <f t="shared" si="6"/>
        <v>0</v>
      </c>
      <c r="L25" s="45">
        <f t="shared" si="6"/>
        <v>0</v>
      </c>
      <c r="M25" s="45">
        <f t="shared" si="6"/>
        <v>0</v>
      </c>
      <c r="N25" s="45">
        <f t="shared" si="6"/>
        <v>0</v>
      </c>
    </row>
    <row r="26" spans="1:14" s="14" customFormat="1" ht="32.25" customHeight="1" x14ac:dyDescent="0.25">
      <c r="A26" s="149"/>
      <c r="B26" s="150"/>
      <c r="C26" s="153"/>
      <c r="D26" s="17" t="s">
        <v>19</v>
      </c>
      <c r="E26" s="42">
        <f t="shared" si="1"/>
        <v>0</v>
      </c>
      <c r="F26" s="45">
        <f t="shared" si="6"/>
        <v>0</v>
      </c>
      <c r="G26" s="45">
        <f t="shared" si="6"/>
        <v>0</v>
      </c>
      <c r="H26" s="45">
        <f t="shared" si="6"/>
        <v>0</v>
      </c>
      <c r="I26" s="45">
        <f t="shared" si="6"/>
        <v>0</v>
      </c>
      <c r="J26" s="45">
        <f t="shared" si="6"/>
        <v>0</v>
      </c>
      <c r="K26" s="45">
        <f t="shared" si="6"/>
        <v>0</v>
      </c>
      <c r="L26" s="45">
        <f t="shared" si="6"/>
        <v>0</v>
      </c>
      <c r="M26" s="45">
        <f t="shared" si="6"/>
        <v>0</v>
      </c>
      <c r="N26" s="45">
        <f t="shared" si="6"/>
        <v>0</v>
      </c>
    </row>
    <row r="27" spans="1:14" s="14" customFormat="1" ht="15.75" x14ac:dyDescent="0.25">
      <c r="A27" s="145" t="s">
        <v>84</v>
      </c>
      <c r="B27" s="146"/>
      <c r="C27" s="151"/>
      <c r="D27" s="16" t="s">
        <v>34</v>
      </c>
      <c r="E27" s="42">
        <f t="shared" si="1"/>
        <v>0</v>
      </c>
      <c r="F27" s="45">
        <f t="shared" ref="F27:N27" si="7">F28+F29+F30+F31</f>
        <v>0</v>
      </c>
      <c r="G27" s="45">
        <f t="shared" si="7"/>
        <v>0</v>
      </c>
      <c r="H27" s="45">
        <f t="shared" si="7"/>
        <v>0</v>
      </c>
      <c r="I27" s="45">
        <f t="shared" si="7"/>
        <v>0</v>
      </c>
      <c r="J27" s="45">
        <f t="shared" si="7"/>
        <v>0</v>
      </c>
      <c r="K27" s="45">
        <f t="shared" si="7"/>
        <v>0</v>
      </c>
      <c r="L27" s="45">
        <f t="shared" si="7"/>
        <v>0</v>
      </c>
      <c r="M27" s="45">
        <f t="shared" si="7"/>
        <v>0</v>
      </c>
      <c r="N27" s="45">
        <f t="shared" si="7"/>
        <v>0</v>
      </c>
    </row>
    <row r="28" spans="1:14" s="14" customFormat="1" ht="15.75" x14ac:dyDescent="0.25">
      <c r="A28" s="147"/>
      <c r="B28" s="148"/>
      <c r="C28" s="152"/>
      <c r="D28" s="17" t="s">
        <v>16</v>
      </c>
      <c r="E28" s="42">
        <f t="shared" si="1"/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</row>
    <row r="29" spans="1:14" s="14" customFormat="1" ht="32.25" customHeight="1" x14ac:dyDescent="0.25">
      <c r="A29" s="147"/>
      <c r="B29" s="148"/>
      <c r="C29" s="152"/>
      <c r="D29" s="17" t="s">
        <v>17</v>
      </c>
      <c r="E29" s="42">
        <f t="shared" si="1"/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</row>
    <row r="30" spans="1:14" s="14" customFormat="1" ht="15.75" x14ac:dyDescent="0.25">
      <c r="A30" s="147"/>
      <c r="B30" s="148"/>
      <c r="C30" s="152"/>
      <c r="D30" s="17" t="s">
        <v>18</v>
      </c>
      <c r="E30" s="42">
        <f t="shared" si="1"/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</row>
    <row r="31" spans="1:14" s="14" customFormat="1" ht="32.25" customHeight="1" x14ac:dyDescent="0.25">
      <c r="A31" s="149"/>
      <c r="B31" s="150"/>
      <c r="C31" s="153"/>
      <c r="D31" s="17" t="s">
        <v>19</v>
      </c>
      <c r="E31" s="42">
        <f t="shared" si="1"/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</row>
    <row r="32" spans="1:14" s="14" customFormat="1" ht="15.75" x14ac:dyDescent="0.25">
      <c r="A32" s="145" t="s">
        <v>85</v>
      </c>
      <c r="B32" s="146"/>
      <c r="C32" s="151"/>
      <c r="D32" s="16" t="s">
        <v>34</v>
      </c>
      <c r="E32" s="42">
        <f t="shared" si="1"/>
        <v>100000</v>
      </c>
      <c r="F32" s="46">
        <f t="shared" ref="F32:N32" si="8">F33+F34+F35+F36</f>
        <v>0</v>
      </c>
      <c r="G32" s="46">
        <f t="shared" si="8"/>
        <v>100000</v>
      </c>
      <c r="H32" s="46">
        <f t="shared" si="8"/>
        <v>0</v>
      </c>
      <c r="I32" s="46">
        <f t="shared" si="8"/>
        <v>0</v>
      </c>
      <c r="J32" s="46">
        <f t="shared" si="8"/>
        <v>0</v>
      </c>
      <c r="K32" s="46">
        <f t="shared" si="8"/>
        <v>0</v>
      </c>
      <c r="L32" s="46">
        <f t="shared" si="8"/>
        <v>0</v>
      </c>
      <c r="M32" s="46">
        <f t="shared" si="8"/>
        <v>0</v>
      </c>
      <c r="N32" s="46">
        <f t="shared" si="8"/>
        <v>0</v>
      </c>
    </row>
    <row r="33" spans="1:14" s="14" customFormat="1" ht="15.75" x14ac:dyDescent="0.25">
      <c r="A33" s="147"/>
      <c r="B33" s="148"/>
      <c r="C33" s="152"/>
      <c r="D33" s="17" t="s">
        <v>16</v>
      </c>
      <c r="E33" s="42">
        <f t="shared" si="1"/>
        <v>0</v>
      </c>
      <c r="F33" s="46">
        <f>F23</f>
        <v>0</v>
      </c>
      <c r="G33" s="46">
        <f t="shared" ref="G33:N33" si="9">G23</f>
        <v>0</v>
      </c>
      <c r="H33" s="46">
        <f t="shared" si="9"/>
        <v>0</v>
      </c>
      <c r="I33" s="46">
        <f t="shared" si="9"/>
        <v>0</v>
      </c>
      <c r="J33" s="46">
        <f t="shared" si="9"/>
        <v>0</v>
      </c>
      <c r="K33" s="46">
        <f t="shared" si="9"/>
        <v>0</v>
      </c>
      <c r="L33" s="46">
        <f t="shared" si="9"/>
        <v>0</v>
      </c>
      <c r="M33" s="46">
        <f t="shared" si="9"/>
        <v>0</v>
      </c>
      <c r="N33" s="46">
        <f t="shared" si="9"/>
        <v>0</v>
      </c>
    </row>
    <row r="34" spans="1:14" s="14" customFormat="1" ht="32.25" customHeight="1" x14ac:dyDescent="0.25">
      <c r="A34" s="147"/>
      <c r="B34" s="148"/>
      <c r="C34" s="152"/>
      <c r="D34" s="17" t="s">
        <v>17</v>
      </c>
      <c r="E34" s="42">
        <f t="shared" si="1"/>
        <v>0</v>
      </c>
      <c r="F34" s="46">
        <f t="shared" ref="F34:N36" si="10">F24</f>
        <v>0</v>
      </c>
      <c r="G34" s="46">
        <f t="shared" si="10"/>
        <v>0</v>
      </c>
      <c r="H34" s="46">
        <f t="shared" si="10"/>
        <v>0</v>
      </c>
      <c r="I34" s="46">
        <f t="shared" si="10"/>
        <v>0</v>
      </c>
      <c r="J34" s="46">
        <f t="shared" si="10"/>
        <v>0</v>
      </c>
      <c r="K34" s="46">
        <f t="shared" si="10"/>
        <v>0</v>
      </c>
      <c r="L34" s="46">
        <f t="shared" si="10"/>
        <v>0</v>
      </c>
      <c r="M34" s="46">
        <f t="shared" si="10"/>
        <v>0</v>
      </c>
      <c r="N34" s="46">
        <f t="shared" si="10"/>
        <v>0</v>
      </c>
    </row>
    <row r="35" spans="1:14" s="14" customFormat="1" ht="15.75" x14ac:dyDescent="0.25">
      <c r="A35" s="147"/>
      <c r="B35" s="148"/>
      <c r="C35" s="152"/>
      <c r="D35" s="17" t="s">
        <v>18</v>
      </c>
      <c r="E35" s="42">
        <f t="shared" si="1"/>
        <v>100000</v>
      </c>
      <c r="F35" s="46">
        <f t="shared" si="10"/>
        <v>0</v>
      </c>
      <c r="G35" s="46">
        <f t="shared" si="10"/>
        <v>100000</v>
      </c>
      <c r="H35" s="46">
        <f t="shared" si="10"/>
        <v>0</v>
      </c>
      <c r="I35" s="46">
        <f t="shared" si="10"/>
        <v>0</v>
      </c>
      <c r="J35" s="46">
        <f t="shared" si="10"/>
        <v>0</v>
      </c>
      <c r="K35" s="46">
        <f t="shared" si="10"/>
        <v>0</v>
      </c>
      <c r="L35" s="46">
        <f t="shared" si="10"/>
        <v>0</v>
      </c>
      <c r="M35" s="46">
        <f t="shared" si="10"/>
        <v>0</v>
      </c>
      <c r="N35" s="46">
        <f t="shared" si="10"/>
        <v>0</v>
      </c>
    </row>
    <row r="36" spans="1:14" s="14" customFormat="1" ht="32.25" customHeight="1" x14ac:dyDescent="0.25">
      <c r="A36" s="149"/>
      <c r="B36" s="150"/>
      <c r="C36" s="153"/>
      <c r="D36" s="17" t="s">
        <v>19</v>
      </c>
      <c r="E36" s="42">
        <f t="shared" si="1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  <c r="K36" s="46">
        <f t="shared" si="10"/>
        <v>0</v>
      </c>
      <c r="L36" s="46">
        <f t="shared" si="10"/>
        <v>0</v>
      </c>
      <c r="M36" s="46">
        <f t="shared" si="10"/>
        <v>0</v>
      </c>
      <c r="N36" s="46">
        <f t="shared" si="10"/>
        <v>0</v>
      </c>
    </row>
    <row r="37" spans="1:14" s="14" customFormat="1" ht="15.75" x14ac:dyDescent="0.25">
      <c r="A37" s="154" t="s">
        <v>86</v>
      </c>
      <c r="B37" s="155"/>
      <c r="C37" s="36"/>
      <c r="D37" s="17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s="14" customFormat="1" ht="15.75" x14ac:dyDescent="0.25">
      <c r="A38" s="145" t="s">
        <v>23</v>
      </c>
      <c r="B38" s="146"/>
      <c r="C38" s="138" t="s">
        <v>93</v>
      </c>
      <c r="D38" s="16" t="s">
        <v>34</v>
      </c>
      <c r="E38" s="42">
        <f t="shared" si="1"/>
        <v>100000</v>
      </c>
      <c r="F38" s="46">
        <f t="shared" ref="F38:N38" si="11">F39+F40+F41+F42</f>
        <v>0</v>
      </c>
      <c r="G38" s="46">
        <f t="shared" si="11"/>
        <v>100000</v>
      </c>
      <c r="H38" s="46">
        <f t="shared" si="11"/>
        <v>0</v>
      </c>
      <c r="I38" s="46">
        <f t="shared" si="11"/>
        <v>0</v>
      </c>
      <c r="J38" s="46">
        <f t="shared" si="11"/>
        <v>0</v>
      </c>
      <c r="K38" s="46">
        <f t="shared" si="11"/>
        <v>0</v>
      </c>
      <c r="L38" s="46">
        <f t="shared" si="11"/>
        <v>0</v>
      </c>
      <c r="M38" s="46">
        <f t="shared" si="11"/>
        <v>0</v>
      </c>
      <c r="N38" s="46">
        <f t="shared" si="11"/>
        <v>0</v>
      </c>
    </row>
    <row r="39" spans="1:14" s="14" customFormat="1" ht="15.75" x14ac:dyDescent="0.25">
      <c r="A39" s="147"/>
      <c r="B39" s="148"/>
      <c r="C39" s="139"/>
      <c r="D39" s="17" t="s">
        <v>16</v>
      </c>
      <c r="E39" s="42">
        <f t="shared" si="1"/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</row>
    <row r="40" spans="1:14" s="14" customFormat="1" ht="32.25" customHeight="1" x14ac:dyDescent="0.25">
      <c r="A40" s="147"/>
      <c r="B40" s="148"/>
      <c r="C40" s="139"/>
      <c r="D40" s="17" t="s">
        <v>17</v>
      </c>
      <c r="E40" s="42">
        <f t="shared" si="1"/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</row>
    <row r="41" spans="1:14" s="14" customFormat="1" ht="15.75" x14ac:dyDescent="0.25">
      <c r="A41" s="147"/>
      <c r="B41" s="148"/>
      <c r="C41" s="139"/>
      <c r="D41" s="17" t="s">
        <v>18</v>
      </c>
      <c r="E41" s="42">
        <f t="shared" si="1"/>
        <v>100000</v>
      </c>
      <c r="F41" s="46">
        <v>0</v>
      </c>
      <c r="G41" s="46">
        <v>100000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</row>
    <row r="42" spans="1:14" s="14" customFormat="1" ht="32.25" customHeight="1" x14ac:dyDescent="0.25">
      <c r="A42" s="149"/>
      <c r="B42" s="150"/>
      <c r="C42" s="140"/>
      <c r="D42" s="17" t="s">
        <v>19</v>
      </c>
      <c r="E42" s="42">
        <f t="shared" si="1"/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</row>
    <row r="43" spans="1:14" s="14" customFormat="1" ht="15.75" x14ac:dyDescent="0.25">
      <c r="A43" s="145" t="s">
        <v>96</v>
      </c>
      <c r="B43" s="146"/>
      <c r="C43" s="138" t="s">
        <v>125</v>
      </c>
      <c r="D43" s="16" t="s">
        <v>34</v>
      </c>
      <c r="E43" s="42">
        <f t="shared" si="1"/>
        <v>0</v>
      </c>
      <c r="F43" s="46">
        <f t="shared" ref="F43:N43" si="12">F44+F45+F46+F47</f>
        <v>0</v>
      </c>
      <c r="G43" s="46">
        <f t="shared" si="12"/>
        <v>0</v>
      </c>
      <c r="H43" s="46">
        <f t="shared" si="12"/>
        <v>0</v>
      </c>
      <c r="I43" s="46">
        <f t="shared" si="12"/>
        <v>0</v>
      </c>
      <c r="J43" s="46">
        <f t="shared" si="12"/>
        <v>0</v>
      </c>
      <c r="K43" s="46">
        <f t="shared" si="12"/>
        <v>0</v>
      </c>
      <c r="L43" s="46">
        <f t="shared" si="12"/>
        <v>0</v>
      </c>
      <c r="M43" s="46">
        <f t="shared" si="12"/>
        <v>0</v>
      </c>
      <c r="N43" s="46">
        <f t="shared" si="12"/>
        <v>0</v>
      </c>
    </row>
    <row r="44" spans="1:14" s="14" customFormat="1" ht="15.75" x14ac:dyDescent="0.25">
      <c r="A44" s="147"/>
      <c r="B44" s="148"/>
      <c r="C44" s="139"/>
      <c r="D44" s="17" t="s">
        <v>16</v>
      </c>
      <c r="E44" s="42">
        <f t="shared" si="1"/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</row>
    <row r="45" spans="1:14" s="14" customFormat="1" ht="32.25" customHeight="1" x14ac:dyDescent="0.25">
      <c r="A45" s="147"/>
      <c r="B45" s="148"/>
      <c r="C45" s="139"/>
      <c r="D45" s="17" t="s">
        <v>17</v>
      </c>
      <c r="E45" s="42">
        <f t="shared" si="1"/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</row>
    <row r="46" spans="1:14" s="14" customFormat="1" ht="15.75" x14ac:dyDescent="0.25">
      <c r="A46" s="147"/>
      <c r="B46" s="148"/>
      <c r="C46" s="139"/>
      <c r="D46" s="17" t="s">
        <v>18</v>
      </c>
      <c r="E46" s="42">
        <f t="shared" si="1"/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</row>
    <row r="47" spans="1:14" s="14" customFormat="1" ht="32.25" customHeight="1" x14ac:dyDescent="0.25">
      <c r="A47" s="149"/>
      <c r="B47" s="150"/>
      <c r="C47" s="140"/>
      <c r="D47" s="17" t="s">
        <v>19</v>
      </c>
      <c r="E47" s="42">
        <f t="shared" ref="E47" si="13">F47+G47+H47+I47+N47+J47+K47+L47+M47</f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</row>
    <row r="48" spans="1:14" s="14" customFormat="1" x14ac:dyDescent="0.25"/>
    <row r="49" s="14" customFormat="1" x14ac:dyDescent="0.25"/>
  </sheetData>
  <mergeCells count="29">
    <mergeCell ref="A37:B37"/>
    <mergeCell ref="A38:B42"/>
    <mergeCell ref="C38:C42"/>
    <mergeCell ref="A43:B47"/>
    <mergeCell ref="C43:C47"/>
    <mergeCell ref="A22:B26"/>
    <mergeCell ref="C22:C26"/>
    <mergeCell ref="A27:B31"/>
    <mergeCell ref="C27:C31"/>
    <mergeCell ref="A32:B36"/>
    <mergeCell ref="C32:C36"/>
    <mergeCell ref="A7:A11"/>
    <mergeCell ref="B7:B11"/>
    <mergeCell ref="C7:C11"/>
    <mergeCell ref="M1:N1"/>
    <mergeCell ref="A2:N2"/>
    <mergeCell ref="A3:A5"/>
    <mergeCell ref="B3:B5"/>
    <mergeCell ref="C3:C5"/>
    <mergeCell ref="D3:D5"/>
    <mergeCell ref="E3:N3"/>
    <mergeCell ref="E4:E5"/>
    <mergeCell ref="F4:N4"/>
    <mergeCell ref="A12:A16"/>
    <mergeCell ref="B12:B16"/>
    <mergeCell ref="C12:C16"/>
    <mergeCell ref="A17:A21"/>
    <mergeCell ref="B17:B21"/>
    <mergeCell ref="C17:C21"/>
  </mergeCells>
  <pageMargins left="1.1811023622047245" right="0.39370078740157483" top="0.78740157480314965" bottom="0.78740157480314965" header="0.31496062992125984" footer="0.31496062992125984"/>
  <pageSetup paperSize="9" scale="39" firstPageNumber="7" fitToHeight="5" orientation="landscape" useFirstPageNumber="1" verticalDpi="180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opLeftCell="A10" zoomScaleNormal="100" workbookViewId="0">
      <selection activeCell="A3" sqref="A3:D3"/>
    </sheetView>
  </sheetViews>
  <sheetFormatPr defaultRowHeight="15" x14ac:dyDescent="0.25"/>
  <cols>
    <col min="1" max="1" width="14.7109375" style="2" customWidth="1"/>
    <col min="2" max="2" width="46.85546875" style="2" customWidth="1"/>
    <col min="3" max="3" width="47.5703125" style="2" customWidth="1"/>
    <col min="4" max="4" width="25.5703125" style="2" customWidth="1"/>
    <col min="5" max="16384" width="9.140625" style="2"/>
  </cols>
  <sheetData>
    <row r="1" spans="1:4" x14ac:dyDescent="0.25">
      <c r="D1" s="8" t="s">
        <v>88</v>
      </c>
    </row>
    <row r="3" spans="1:4" ht="15.75" x14ac:dyDescent="0.25">
      <c r="A3" s="57" t="s">
        <v>24</v>
      </c>
      <c r="B3" s="57"/>
      <c r="C3" s="57"/>
      <c r="D3" s="57"/>
    </row>
    <row r="4" spans="1:4" ht="15.75" x14ac:dyDescent="0.25">
      <c r="A4" s="29"/>
      <c r="B4" s="29"/>
      <c r="C4" s="29"/>
      <c r="D4" s="29"/>
    </row>
    <row r="5" spans="1:4" ht="78.75" x14ac:dyDescent="0.25">
      <c r="A5" s="22" t="s">
        <v>25</v>
      </c>
      <c r="B5" s="22" t="s">
        <v>26</v>
      </c>
      <c r="C5" s="22" t="s">
        <v>78</v>
      </c>
      <c r="D5" s="22" t="s">
        <v>27</v>
      </c>
    </row>
    <row r="6" spans="1:4" ht="15.75" x14ac:dyDescent="0.25">
      <c r="A6" s="30">
        <v>1</v>
      </c>
      <c r="B6" s="30">
        <v>2</v>
      </c>
      <c r="C6" s="30">
        <v>3</v>
      </c>
      <c r="D6" s="30">
        <v>4</v>
      </c>
    </row>
    <row r="7" spans="1:4" s="9" customFormat="1" ht="48" customHeight="1" x14ac:dyDescent="0.25">
      <c r="A7" s="156" t="s">
        <v>126</v>
      </c>
      <c r="B7" s="157"/>
      <c r="C7" s="157"/>
      <c r="D7" s="158"/>
    </row>
    <row r="8" spans="1:4" s="9" customFormat="1" ht="111.75" customHeight="1" x14ac:dyDescent="0.25">
      <c r="A8" s="156" t="s">
        <v>127</v>
      </c>
      <c r="B8" s="157"/>
      <c r="C8" s="157"/>
      <c r="D8" s="158"/>
    </row>
    <row r="9" spans="1:4" ht="78.75" x14ac:dyDescent="0.25">
      <c r="A9" s="30" t="s">
        <v>98</v>
      </c>
      <c r="B9" s="51" t="s">
        <v>128</v>
      </c>
      <c r="C9" s="51" t="s">
        <v>128</v>
      </c>
      <c r="D9" s="30" t="s">
        <v>79</v>
      </c>
    </row>
    <row r="10" spans="1:4" s="9" customFormat="1" ht="34.5" customHeight="1" x14ac:dyDescent="0.25">
      <c r="A10" s="156" t="s">
        <v>129</v>
      </c>
      <c r="B10" s="157"/>
      <c r="C10" s="157"/>
      <c r="D10" s="158"/>
    </row>
    <row r="11" spans="1:4" s="9" customFormat="1" ht="99.75" customHeight="1" x14ac:dyDescent="0.25">
      <c r="A11" s="156" t="s">
        <v>130</v>
      </c>
      <c r="B11" s="157"/>
      <c r="C11" s="157"/>
      <c r="D11" s="158"/>
    </row>
    <row r="12" spans="1:4" ht="157.5" x14ac:dyDescent="0.25">
      <c r="A12" s="30" t="s">
        <v>105</v>
      </c>
      <c r="B12" s="51" t="s">
        <v>131</v>
      </c>
      <c r="C12" s="51" t="s">
        <v>131</v>
      </c>
      <c r="D12" s="30" t="s">
        <v>79</v>
      </c>
    </row>
    <row r="13" spans="1:4" ht="63" x14ac:dyDescent="0.25">
      <c r="A13" s="30" t="s">
        <v>106</v>
      </c>
      <c r="B13" s="51" t="s">
        <v>132</v>
      </c>
      <c r="C13" s="51" t="s">
        <v>133</v>
      </c>
      <c r="D13" s="30" t="s">
        <v>79</v>
      </c>
    </row>
    <row r="14" spans="1:4" ht="15" customHeight="1" x14ac:dyDescent="0.25"/>
  </sheetData>
  <mergeCells count="5">
    <mergeCell ref="A3:D3"/>
    <mergeCell ref="A7:D7"/>
    <mergeCell ref="A8:D8"/>
    <mergeCell ref="A10:D10"/>
    <mergeCell ref="A11:D11"/>
  </mergeCells>
  <pageMargins left="1.1811023622047245" right="0.39370078740157483" top="0.78740157480314965" bottom="0.78740157480314965" header="0.31496062992125984" footer="0.31496062992125984"/>
  <pageSetup paperSize="9" scale="65" firstPageNumber="9" fitToHeight="3" orientation="portrait" useFirstPageNumber="1" horizontalDpi="180" verticalDpi="180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"/>
  <sheetViews>
    <sheetView view="pageLayout" zoomScale="80" zoomScaleNormal="100" zoomScalePageLayoutView="80" workbookViewId="0">
      <selection activeCell="J13" sqref="J13"/>
    </sheetView>
  </sheetViews>
  <sheetFormatPr defaultRowHeight="15" x14ac:dyDescent="0.25"/>
  <cols>
    <col min="1" max="3" width="9.140625" style="2"/>
    <col min="4" max="4" width="13.140625" style="2" customWidth="1"/>
    <col min="5" max="5" width="15.42578125" style="2" customWidth="1"/>
    <col min="6" max="21" width="9.140625" style="2"/>
    <col min="22" max="22" width="10" style="2" customWidth="1"/>
    <col min="23" max="16384" width="9.140625" style="2"/>
  </cols>
  <sheetData>
    <row r="1" spans="1:23" x14ac:dyDescent="0.25">
      <c r="V1" s="167" t="s">
        <v>38</v>
      </c>
      <c r="W1" s="167"/>
    </row>
    <row r="2" spans="1:23" ht="81.75" customHeight="1" x14ac:dyDescent="0.25">
      <c r="A2" s="166" t="s">
        <v>99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43.5" customHeight="1" x14ac:dyDescent="0.25">
      <c r="A3" s="162" t="s">
        <v>8</v>
      </c>
      <c r="B3" s="164" t="s">
        <v>29</v>
      </c>
      <c r="C3" s="162" t="s">
        <v>30</v>
      </c>
      <c r="D3" s="164" t="s">
        <v>31</v>
      </c>
      <c r="E3" s="164" t="s">
        <v>32</v>
      </c>
      <c r="F3" s="164" t="s">
        <v>33</v>
      </c>
      <c r="G3" s="168" t="s">
        <v>100</v>
      </c>
      <c r="H3" s="169"/>
      <c r="I3" s="169"/>
      <c r="J3" s="169"/>
      <c r="K3" s="170"/>
      <c r="L3" s="168" t="s">
        <v>101</v>
      </c>
      <c r="M3" s="169"/>
      <c r="N3" s="169"/>
      <c r="O3" s="169"/>
      <c r="P3" s="170"/>
      <c r="Q3" s="168" t="s">
        <v>102</v>
      </c>
      <c r="R3" s="169"/>
      <c r="S3" s="169"/>
      <c r="T3" s="169"/>
      <c r="U3" s="170"/>
      <c r="V3" s="164" t="s">
        <v>36</v>
      </c>
      <c r="W3" s="164" t="s">
        <v>37</v>
      </c>
    </row>
    <row r="4" spans="1:23" ht="72.75" customHeight="1" x14ac:dyDescent="0.25">
      <c r="A4" s="163"/>
      <c r="B4" s="165"/>
      <c r="C4" s="163"/>
      <c r="D4" s="165"/>
      <c r="E4" s="165"/>
      <c r="F4" s="165"/>
      <c r="G4" s="6" t="s">
        <v>34</v>
      </c>
      <c r="H4" s="5" t="s">
        <v>16</v>
      </c>
      <c r="I4" s="5" t="s">
        <v>17</v>
      </c>
      <c r="J4" s="5" t="s">
        <v>18</v>
      </c>
      <c r="K4" s="5" t="s">
        <v>35</v>
      </c>
      <c r="L4" s="6" t="s">
        <v>34</v>
      </c>
      <c r="M4" s="5" t="s">
        <v>16</v>
      </c>
      <c r="N4" s="5" t="s">
        <v>17</v>
      </c>
      <c r="O4" s="5" t="s">
        <v>18</v>
      </c>
      <c r="P4" s="5" t="s">
        <v>35</v>
      </c>
      <c r="Q4" s="6" t="s">
        <v>34</v>
      </c>
      <c r="R4" s="5" t="s">
        <v>16</v>
      </c>
      <c r="S4" s="5" t="s">
        <v>17</v>
      </c>
      <c r="T4" s="5" t="s">
        <v>18</v>
      </c>
      <c r="U4" s="5" t="s">
        <v>35</v>
      </c>
      <c r="V4" s="165"/>
      <c r="W4" s="165"/>
    </row>
    <row r="5" spans="1:23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  <c r="J5" s="32">
        <v>10</v>
      </c>
      <c r="K5" s="32">
        <v>11</v>
      </c>
      <c r="L5" s="32">
        <v>12</v>
      </c>
      <c r="M5" s="32">
        <v>13</v>
      </c>
      <c r="N5" s="32">
        <v>14</v>
      </c>
      <c r="O5" s="32">
        <v>15</v>
      </c>
      <c r="P5" s="32">
        <v>16</v>
      </c>
      <c r="Q5" s="32">
        <v>17</v>
      </c>
      <c r="R5" s="32">
        <v>18</v>
      </c>
      <c r="S5" s="32">
        <v>19</v>
      </c>
      <c r="T5" s="32">
        <v>20</v>
      </c>
      <c r="U5" s="32">
        <v>21</v>
      </c>
      <c r="V5" s="32">
        <v>22</v>
      </c>
      <c r="W5" s="32">
        <v>23</v>
      </c>
    </row>
    <row r="6" spans="1:23" x14ac:dyDescent="0.25">
      <c r="A6" s="159" t="s">
        <v>28</v>
      </c>
      <c r="B6" s="160"/>
      <c r="C6" s="160"/>
      <c r="D6" s="160"/>
      <c r="E6" s="16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4" t="s">
        <v>79</v>
      </c>
      <c r="W6" s="4" t="s">
        <v>79</v>
      </c>
    </row>
    <row r="7" spans="1:23" x14ac:dyDescent="0.25">
      <c r="A7" s="32">
        <v>1</v>
      </c>
      <c r="B7" s="4" t="s">
        <v>79</v>
      </c>
      <c r="C7" s="4" t="s">
        <v>79</v>
      </c>
      <c r="D7" s="4" t="s">
        <v>79</v>
      </c>
      <c r="E7" s="4" t="s">
        <v>79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4" t="s">
        <v>79</v>
      </c>
      <c r="W7" s="4" t="s">
        <v>79</v>
      </c>
    </row>
  </sheetData>
  <mergeCells count="14">
    <mergeCell ref="A2:W2"/>
    <mergeCell ref="V1:W1"/>
    <mergeCell ref="F3:F4"/>
    <mergeCell ref="G3:K3"/>
    <mergeCell ref="L3:P3"/>
    <mergeCell ref="Q3:U3"/>
    <mergeCell ref="V3:V4"/>
    <mergeCell ref="W3:W4"/>
    <mergeCell ref="A6:E6"/>
    <mergeCell ref="A3:A4"/>
    <mergeCell ref="B3:B4"/>
    <mergeCell ref="C3:C4"/>
    <mergeCell ref="D3:D4"/>
    <mergeCell ref="E3:E4"/>
  </mergeCells>
  <pageMargins left="1.1811023622047245" right="0.39370078740157483" top="0.78740157480314965" bottom="0.78740157480314965" header="0.31496062992125984" footer="0.31496062992125984"/>
  <pageSetup paperSize="9" scale="58" firstPageNumber="10" orientation="landscape" useFirstPageNumber="1" verticalDpi="0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zoomScaleNormal="100" workbookViewId="0">
      <selection activeCell="C11" sqref="C11"/>
    </sheetView>
  </sheetViews>
  <sheetFormatPr defaultRowHeight="15" x14ac:dyDescent="0.25"/>
  <cols>
    <col min="1" max="1" width="10" style="2" customWidth="1"/>
    <col min="2" max="4" width="20.5703125" style="2" customWidth="1"/>
    <col min="5" max="5" width="18.28515625" style="2" customWidth="1"/>
    <col min="6" max="6" width="23.140625" style="2" customWidth="1"/>
    <col min="7" max="16384" width="9.140625" style="2"/>
  </cols>
  <sheetData>
    <row r="1" spans="1:6" x14ac:dyDescent="0.25">
      <c r="F1" s="8" t="s">
        <v>39</v>
      </c>
    </row>
    <row r="2" spans="1:6" ht="39.75" customHeight="1" x14ac:dyDescent="0.25">
      <c r="A2" s="171" t="s">
        <v>40</v>
      </c>
      <c r="B2" s="171"/>
      <c r="C2" s="171"/>
      <c r="D2" s="171"/>
      <c r="E2" s="171"/>
      <c r="F2" s="171"/>
    </row>
    <row r="3" spans="1:6" ht="101.25" customHeight="1" x14ac:dyDescent="0.25">
      <c r="A3" s="4" t="s">
        <v>8</v>
      </c>
      <c r="B3" s="3" t="s">
        <v>41</v>
      </c>
      <c r="C3" s="4" t="s">
        <v>30</v>
      </c>
      <c r="D3" s="3" t="s">
        <v>42</v>
      </c>
      <c r="E3" s="3" t="s">
        <v>43</v>
      </c>
      <c r="F3" s="3" t="s">
        <v>9</v>
      </c>
    </row>
    <row r="4" spans="1:6" x14ac:dyDescent="0.25">
      <c r="A4" s="33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</row>
    <row r="5" spans="1:6" x14ac:dyDescent="0.25">
      <c r="A5" s="32" t="s">
        <v>134</v>
      </c>
      <c r="B5" s="32" t="s">
        <v>134</v>
      </c>
      <c r="C5" s="32" t="s">
        <v>134</v>
      </c>
      <c r="D5" s="32" t="s">
        <v>134</v>
      </c>
      <c r="E5" s="32" t="s">
        <v>134</v>
      </c>
      <c r="F5" s="32" t="s">
        <v>134</v>
      </c>
    </row>
  </sheetData>
  <mergeCells count="1">
    <mergeCell ref="A2:F2"/>
  </mergeCells>
  <pageMargins left="1.1811023622047245" right="0.39370078740157483" top="0.78740157480314965" bottom="0.78740157480314965" header="0.31496062992125984" footer="0.31496062992125984"/>
  <pageSetup paperSize="9" scale="75" firstPageNumber="11" orientation="portrait" useFirstPageNumber="1" verticalDpi="0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opLeftCell="A13" zoomScale="80" zoomScaleNormal="80" zoomScalePageLayoutView="70" workbookViewId="0">
      <selection activeCell="C13" sqref="C13"/>
    </sheetView>
  </sheetViews>
  <sheetFormatPr defaultRowHeight="15" x14ac:dyDescent="0.25"/>
  <cols>
    <col min="1" max="1" width="9.140625" style="2"/>
    <col min="2" max="2" width="40.5703125" style="2" customWidth="1"/>
    <col min="3" max="3" width="19.140625" style="2" customWidth="1"/>
    <col min="4" max="12" width="9.140625" style="2"/>
    <col min="13" max="13" width="20.28515625" style="2" customWidth="1"/>
    <col min="14" max="16384" width="9.140625" style="2"/>
  </cols>
  <sheetData>
    <row r="1" spans="1:13" x14ac:dyDescent="0.25">
      <c r="M1" s="8" t="s">
        <v>49</v>
      </c>
    </row>
    <row r="2" spans="1:13" ht="45.75" customHeight="1" x14ac:dyDescent="0.25">
      <c r="A2" s="172" t="s">
        <v>48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4" spans="1:13" ht="65.25" customHeight="1" x14ac:dyDescent="0.25">
      <c r="A4" s="173" t="s">
        <v>44</v>
      </c>
      <c r="B4" s="175" t="s">
        <v>45</v>
      </c>
      <c r="C4" s="175" t="s">
        <v>46</v>
      </c>
      <c r="D4" s="177"/>
      <c r="E4" s="177"/>
      <c r="F4" s="177"/>
      <c r="G4" s="177"/>
      <c r="H4" s="177"/>
      <c r="I4" s="177"/>
      <c r="J4" s="177"/>
      <c r="K4" s="177"/>
      <c r="L4" s="178"/>
      <c r="M4" s="175" t="s">
        <v>47</v>
      </c>
    </row>
    <row r="5" spans="1:13" ht="24" customHeight="1" x14ac:dyDescent="0.25">
      <c r="A5" s="174"/>
      <c r="B5" s="176"/>
      <c r="C5" s="176"/>
      <c r="D5" s="34">
        <v>2022</v>
      </c>
      <c r="E5" s="34">
        <v>2023</v>
      </c>
      <c r="F5" s="34">
        <v>2024</v>
      </c>
      <c r="G5" s="34">
        <v>2025</v>
      </c>
      <c r="H5" s="34">
        <v>2026</v>
      </c>
      <c r="I5" s="34">
        <v>2027</v>
      </c>
      <c r="J5" s="34">
        <v>2028</v>
      </c>
      <c r="K5" s="34">
        <v>2029</v>
      </c>
      <c r="L5" s="34">
        <v>2030</v>
      </c>
      <c r="M5" s="176"/>
    </row>
    <row r="6" spans="1:13" x14ac:dyDescent="0.25">
      <c r="A6" s="32">
        <v>1</v>
      </c>
      <c r="B6" s="32">
        <v>2</v>
      </c>
      <c r="C6" s="32">
        <v>3</v>
      </c>
      <c r="D6" s="32">
        <v>7</v>
      </c>
      <c r="E6" s="32">
        <v>8</v>
      </c>
      <c r="F6" s="32">
        <v>9</v>
      </c>
      <c r="G6" s="32">
        <v>10</v>
      </c>
      <c r="H6" s="32">
        <v>11</v>
      </c>
      <c r="I6" s="32">
        <v>12</v>
      </c>
      <c r="J6" s="32">
        <v>13</v>
      </c>
      <c r="K6" s="32">
        <v>14</v>
      </c>
      <c r="L6" s="32">
        <v>15</v>
      </c>
      <c r="M6" s="32">
        <v>16</v>
      </c>
    </row>
    <row r="7" spans="1:13" s="29" customFormat="1" ht="63" x14ac:dyDescent="0.25">
      <c r="A7" s="53">
        <v>1</v>
      </c>
      <c r="B7" s="52" t="s">
        <v>135</v>
      </c>
      <c r="C7" s="53">
        <v>83</v>
      </c>
      <c r="D7" s="53">
        <v>83</v>
      </c>
      <c r="E7" s="53">
        <v>83.9</v>
      </c>
      <c r="F7" s="53">
        <v>86</v>
      </c>
      <c r="G7" s="53">
        <v>90</v>
      </c>
      <c r="H7" s="53">
        <v>90</v>
      </c>
      <c r="I7" s="53">
        <v>90</v>
      </c>
      <c r="J7" s="53">
        <v>90</v>
      </c>
      <c r="K7" s="53">
        <v>90</v>
      </c>
      <c r="L7" s="53">
        <v>90</v>
      </c>
      <c r="M7" s="53">
        <v>90</v>
      </c>
    </row>
    <row r="8" spans="1:13" s="29" customFormat="1" ht="47.25" x14ac:dyDescent="0.25">
      <c r="A8" s="53" t="s">
        <v>67</v>
      </c>
      <c r="B8" s="54" t="s">
        <v>136</v>
      </c>
      <c r="C8" s="53">
        <f>C9*C7%</f>
        <v>3414.62</v>
      </c>
      <c r="D8" s="53">
        <f t="shared" ref="D8:M8" si="0">D9*D7%</f>
        <v>3414.62</v>
      </c>
      <c r="E8" s="53">
        <f t="shared" si="0"/>
        <v>3454.1630000000005</v>
      </c>
      <c r="F8" s="53">
        <f t="shared" si="0"/>
        <v>3543.2</v>
      </c>
      <c r="G8" s="53">
        <f t="shared" si="0"/>
        <v>3712.5</v>
      </c>
      <c r="H8" s="53">
        <f t="shared" si="0"/>
        <v>3712.5</v>
      </c>
      <c r="I8" s="53">
        <f t="shared" si="0"/>
        <v>3712.5</v>
      </c>
      <c r="J8" s="53">
        <f t="shared" si="0"/>
        <v>3712.5</v>
      </c>
      <c r="K8" s="53">
        <f t="shared" si="0"/>
        <v>3712.5</v>
      </c>
      <c r="L8" s="53">
        <f t="shared" si="0"/>
        <v>3712.5</v>
      </c>
      <c r="M8" s="53">
        <f t="shared" si="0"/>
        <v>3712.5</v>
      </c>
    </row>
    <row r="9" spans="1:13" s="29" customFormat="1" ht="31.5" x14ac:dyDescent="0.25">
      <c r="A9" s="53" t="s">
        <v>68</v>
      </c>
      <c r="B9" s="54" t="s">
        <v>144</v>
      </c>
      <c r="C9" s="53">
        <v>4114</v>
      </c>
      <c r="D9" s="53">
        <v>4114</v>
      </c>
      <c r="E9" s="53">
        <v>4117</v>
      </c>
      <c r="F9" s="53">
        <v>4120</v>
      </c>
      <c r="G9" s="53">
        <v>4125</v>
      </c>
      <c r="H9" s="53">
        <v>4125</v>
      </c>
      <c r="I9" s="53">
        <v>4125</v>
      </c>
      <c r="J9" s="53">
        <v>4125</v>
      </c>
      <c r="K9" s="53">
        <v>4125</v>
      </c>
      <c r="L9" s="53">
        <v>4125</v>
      </c>
      <c r="M9" s="53">
        <v>4125</v>
      </c>
    </row>
    <row r="10" spans="1:13" s="29" customFormat="1" ht="63" x14ac:dyDescent="0.25">
      <c r="A10" s="53">
        <v>2</v>
      </c>
      <c r="B10" s="55" t="s">
        <v>137</v>
      </c>
      <c r="C10" s="53">
        <v>100</v>
      </c>
      <c r="D10" s="53">
        <v>100</v>
      </c>
      <c r="E10" s="53">
        <v>100</v>
      </c>
      <c r="F10" s="53">
        <v>100</v>
      </c>
      <c r="G10" s="53">
        <v>100</v>
      </c>
      <c r="H10" s="53">
        <v>100</v>
      </c>
      <c r="I10" s="53">
        <v>100</v>
      </c>
      <c r="J10" s="53">
        <v>100</v>
      </c>
      <c r="K10" s="53">
        <v>100</v>
      </c>
      <c r="L10" s="53">
        <v>100</v>
      </c>
      <c r="M10" s="53">
        <v>100</v>
      </c>
    </row>
    <row r="11" spans="1:13" s="29" customFormat="1" ht="47.25" x14ac:dyDescent="0.25">
      <c r="A11" s="53" t="s">
        <v>70</v>
      </c>
      <c r="B11" s="52" t="s">
        <v>154</v>
      </c>
      <c r="C11" s="53">
        <v>3</v>
      </c>
      <c r="D11" s="53">
        <v>3</v>
      </c>
      <c r="E11" s="53">
        <v>3</v>
      </c>
      <c r="F11" s="53">
        <v>3</v>
      </c>
      <c r="G11" s="53">
        <v>3</v>
      </c>
      <c r="H11" s="53">
        <v>3</v>
      </c>
      <c r="I11" s="53">
        <v>3</v>
      </c>
      <c r="J11" s="53">
        <v>3</v>
      </c>
      <c r="K11" s="53">
        <v>3</v>
      </c>
      <c r="L11" s="53">
        <v>3</v>
      </c>
      <c r="M11" s="53">
        <v>3</v>
      </c>
    </row>
    <row r="12" spans="1:13" s="29" customFormat="1" ht="31.5" x14ac:dyDescent="0.25">
      <c r="A12" s="53" t="s">
        <v>71</v>
      </c>
      <c r="B12" s="52" t="s">
        <v>153</v>
      </c>
      <c r="C12" s="53">
        <v>3</v>
      </c>
      <c r="D12" s="53">
        <v>3</v>
      </c>
      <c r="E12" s="53">
        <v>3</v>
      </c>
      <c r="F12" s="53">
        <v>3</v>
      </c>
      <c r="G12" s="53">
        <v>3</v>
      </c>
      <c r="H12" s="53">
        <v>3</v>
      </c>
      <c r="I12" s="53">
        <v>3</v>
      </c>
      <c r="J12" s="53">
        <v>3</v>
      </c>
      <c r="K12" s="53">
        <v>3</v>
      </c>
      <c r="L12" s="53">
        <v>3</v>
      </c>
      <c r="M12" s="53">
        <v>3</v>
      </c>
    </row>
    <row r="13" spans="1:13" s="29" customFormat="1" ht="189" x14ac:dyDescent="0.25">
      <c r="A13" s="53">
        <v>3</v>
      </c>
      <c r="B13" s="55" t="s">
        <v>138</v>
      </c>
      <c r="C13" s="56">
        <v>31.2</v>
      </c>
      <c r="D13" s="56">
        <v>31.2</v>
      </c>
      <c r="E13" s="56">
        <v>32.5</v>
      </c>
      <c r="F13" s="56">
        <v>32.5</v>
      </c>
      <c r="G13" s="56">
        <v>32.5</v>
      </c>
      <c r="H13" s="56">
        <v>32.5</v>
      </c>
      <c r="I13" s="56">
        <v>32.5</v>
      </c>
      <c r="J13" s="56">
        <v>32.5</v>
      </c>
      <c r="K13" s="56">
        <v>32.5</v>
      </c>
      <c r="L13" s="56">
        <v>32.5</v>
      </c>
      <c r="M13" s="56">
        <v>32.5</v>
      </c>
    </row>
    <row r="14" spans="1:13" s="29" customFormat="1" ht="78.75" x14ac:dyDescent="0.25">
      <c r="A14" s="53" t="s">
        <v>109</v>
      </c>
      <c r="B14" s="52" t="s">
        <v>139</v>
      </c>
      <c r="C14" s="53">
        <f>C15*C13%</f>
        <v>24.96</v>
      </c>
      <c r="D14" s="53">
        <f>D15*D13%</f>
        <v>24.96</v>
      </c>
      <c r="E14" s="53">
        <f t="shared" ref="E14:M14" si="1">E15*E13%</f>
        <v>26</v>
      </c>
      <c r="F14" s="53">
        <f t="shared" si="1"/>
        <v>26</v>
      </c>
      <c r="G14" s="53">
        <f t="shared" si="1"/>
        <v>26</v>
      </c>
      <c r="H14" s="53">
        <f t="shared" si="1"/>
        <v>26</v>
      </c>
      <c r="I14" s="53">
        <f t="shared" si="1"/>
        <v>26</v>
      </c>
      <c r="J14" s="53">
        <f t="shared" si="1"/>
        <v>26</v>
      </c>
      <c r="K14" s="53">
        <f t="shared" si="1"/>
        <v>26</v>
      </c>
      <c r="L14" s="53">
        <f t="shared" si="1"/>
        <v>26</v>
      </c>
      <c r="M14" s="53">
        <f t="shared" si="1"/>
        <v>26</v>
      </c>
    </row>
    <row r="15" spans="1:13" s="29" customFormat="1" ht="47.25" x14ac:dyDescent="0.25">
      <c r="A15" s="53" t="s">
        <v>110</v>
      </c>
      <c r="B15" s="52" t="s">
        <v>140</v>
      </c>
      <c r="C15" s="53">
        <v>80</v>
      </c>
      <c r="D15" s="53">
        <v>80</v>
      </c>
      <c r="E15" s="53">
        <v>80</v>
      </c>
      <c r="F15" s="53">
        <v>80</v>
      </c>
      <c r="G15" s="53">
        <v>80</v>
      </c>
      <c r="H15" s="53">
        <v>80</v>
      </c>
      <c r="I15" s="53">
        <v>80</v>
      </c>
      <c r="J15" s="53">
        <v>80</v>
      </c>
      <c r="K15" s="53">
        <v>80</v>
      </c>
      <c r="L15" s="53">
        <v>80</v>
      </c>
      <c r="M15" s="53">
        <v>80</v>
      </c>
    </row>
    <row r="16" spans="1:13" s="29" customFormat="1" ht="78.75" x14ac:dyDescent="0.25">
      <c r="A16" s="53">
        <v>4</v>
      </c>
      <c r="B16" s="55" t="s">
        <v>141</v>
      </c>
      <c r="C16" s="56">
        <v>2.6</v>
      </c>
      <c r="D16" s="56">
        <v>2.6</v>
      </c>
      <c r="E16" s="56">
        <v>3.8</v>
      </c>
      <c r="F16" s="56">
        <v>5</v>
      </c>
      <c r="G16" s="56">
        <v>12</v>
      </c>
      <c r="H16" s="56">
        <v>12</v>
      </c>
      <c r="I16" s="56">
        <v>12</v>
      </c>
      <c r="J16" s="56">
        <v>12</v>
      </c>
      <c r="K16" s="56">
        <v>12</v>
      </c>
      <c r="L16" s="56">
        <v>12</v>
      </c>
      <c r="M16" s="56">
        <v>12</v>
      </c>
    </row>
    <row r="17" spans="1:13" s="29" customFormat="1" ht="78.75" x14ac:dyDescent="0.25">
      <c r="A17" s="53" t="s">
        <v>111</v>
      </c>
      <c r="B17" s="52" t="s">
        <v>142</v>
      </c>
      <c r="C17" s="53">
        <f>C18*C16%</f>
        <v>99.918000000000006</v>
      </c>
      <c r="D17" s="53">
        <f t="shared" ref="D17:M17" si="2">D18*D16%</f>
        <v>99.918000000000006</v>
      </c>
      <c r="E17" s="53">
        <f t="shared" si="2"/>
        <v>146.10999999999999</v>
      </c>
      <c r="F17" s="53">
        <f t="shared" si="2"/>
        <v>192.45000000000002</v>
      </c>
      <c r="G17" s="53">
        <f t="shared" si="2"/>
        <v>462.59999999999997</v>
      </c>
      <c r="H17" s="53">
        <f t="shared" si="2"/>
        <v>462.59999999999997</v>
      </c>
      <c r="I17" s="53">
        <f t="shared" si="2"/>
        <v>462.59999999999997</v>
      </c>
      <c r="J17" s="53">
        <f t="shared" si="2"/>
        <v>462.59999999999997</v>
      </c>
      <c r="K17" s="53">
        <f t="shared" si="2"/>
        <v>462.59999999999997</v>
      </c>
      <c r="L17" s="53">
        <f t="shared" si="2"/>
        <v>462.59999999999997</v>
      </c>
      <c r="M17" s="53">
        <f t="shared" si="2"/>
        <v>462.59999999999997</v>
      </c>
    </row>
    <row r="18" spans="1:13" s="29" customFormat="1" ht="31.5" x14ac:dyDescent="0.25">
      <c r="A18" s="53" t="s">
        <v>112</v>
      </c>
      <c r="B18" s="52" t="s">
        <v>143</v>
      </c>
      <c r="C18" s="53">
        <v>3843</v>
      </c>
      <c r="D18" s="53">
        <v>3843</v>
      </c>
      <c r="E18" s="53">
        <v>3845</v>
      </c>
      <c r="F18" s="53">
        <v>3849</v>
      </c>
      <c r="G18" s="53">
        <v>3855</v>
      </c>
      <c r="H18" s="53">
        <v>3855</v>
      </c>
      <c r="I18" s="53">
        <v>3855</v>
      </c>
      <c r="J18" s="53">
        <v>3855</v>
      </c>
      <c r="K18" s="53">
        <v>3855</v>
      </c>
      <c r="L18" s="53">
        <v>3855</v>
      </c>
      <c r="M18" s="53">
        <v>3855</v>
      </c>
    </row>
  </sheetData>
  <mergeCells count="6">
    <mergeCell ref="A2:M2"/>
    <mergeCell ref="A4:A5"/>
    <mergeCell ref="B4:B5"/>
    <mergeCell ref="C4:C5"/>
    <mergeCell ref="M4:M5"/>
    <mergeCell ref="D4:L4"/>
  </mergeCells>
  <pageMargins left="1.1811023622047245" right="0.39370078740157483" top="0.78740157480314965" bottom="0.78740157480314965" header="0.31496062992125984" footer="0.31496062992125984"/>
  <pageSetup paperSize="9" scale="49" firstPageNumber="12" fitToHeight="2" orientation="portrait" useFirstPageNumber="1" verticalDpi="0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view="pageLayout" zoomScaleNormal="100" workbookViewId="0">
      <selection activeCell="N14" sqref="N14"/>
    </sheetView>
  </sheetViews>
  <sheetFormatPr defaultRowHeight="15" x14ac:dyDescent="0.25"/>
  <cols>
    <col min="1" max="1" width="9.140625" style="2"/>
    <col min="2" max="2" width="14" style="2" customWidth="1"/>
    <col min="3" max="3" width="10.7109375" style="2" customWidth="1"/>
    <col min="4" max="5" width="9.140625" style="2"/>
    <col min="6" max="6" width="14.5703125" style="2" customWidth="1"/>
    <col min="7" max="7" width="9.140625" style="2" customWidth="1"/>
    <col min="8" max="16384" width="9.140625" style="2"/>
  </cols>
  <sheetData>
    <row r="1" spans="1:16" x14ac:dyDescent="0.25">
      <c r="O1" s="179" t="s">
        <v>58</v>
      </c>
      <c r="P1" s="179"/>
    </row>
    <row r="2" spans="1:16" x14ac:dyDescent="0.25">
      <c r="A2" s="185" t="s">
        <v>57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4" spans="1:16" ht="21.75" customHeight="1" x14ac:dyDescent="0.25">
      <c r="A4" s="173" t="s">
        <v>8</v>
      </c>
      <c r="B4" s="180" t="s">
        <v>50</v>
      </c>
      <c r="C4" s="181"/>
      <c r="D4" s="181"/>
      <c r="E4" s="182"/>
      <c r="F4" s="183" t="s">
        <v>55</v>
      </c>
      <c r="G4" s="175" t="s">
        <v>56</v>
      </c>
      <c r="H4" s="181"/>
      <c r="I4" s="181"/>
      <c r="J4" s="181"/>
      <c r="K4" s="181"/>
      <c r="L4" s="181"/>
      <c r="M4" s="181"/>
      <c r="N4" s="181"/>
      <c r="O4" s="181"/>
      <c r="P4" s="182"/>
    </row>
    <row r="5" spans="1:16" ht="72" customHeight="1" x14ac:dyDescent="0.25">
      <c r="A5" s="174"/>
      <c r="B5" s="3" t="s">
        <v>51</v>
      </c>
      <c r="C5" s="3" t="s">
        <v>52</v>
      </c>
      <c r="D5" s="3" t="s">
        <v>53</v>
      </c>
      <c r="E5" s="3" t="s">
        <v>54</v>
      </c>
      <c r="F5" s="184"/>
      <c r="G5" s="176"/>
      <c r="H5" s="34">
        <v>2022</v>
      </c>
      <c r="I5" s="34">
        <v>2023</v>
      </c>
      <c r="J5" s="34">
        <v>2024</v>
      </c>
      <c r="K5" s="34">
        <v>2025</v>
      </c>
      <c r="L5" s="34">
        <v>2026</v>
      </c>
      <c r="M5" s="34">
        <v>2027</v>
      </c>
      <c r="N5" s="34">
        <v>2028</v>
      </c>
      <c r="O5" s="34">
        <v>2029</v>
      </c>
      <c r="P5" s="34">
        <v>2030</v>
      </c>
    </row>
    <row r="6" spans="1:16" x14ac:dyDescent="0.2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  <c r="P6" s="32" t="s">
        <v>147</v>
      </c>
    </row>
    <row r="7" spans="1:16" x14ac:dyDescent="0.25">
      <c r="A7" s="32">
        <v>1</v>
      </c>
      <c r="B7" s="4" t="s">
        <v>79</v>
      </c>
      <c r="C7" s="4" t="s">
        <v>79</v>
      </c>
      <c r="D7" s="4" t="s">
        <v>79</v>
      </c>
      <c r="E7" s="4" t="s">
        <v>79</v>
      </c>
      <c r="F7" s="4" t="s">
        <v>79</v>
      </c>
      <c r="G7" s="10">
        <f>SUM(H7:P7)</f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</row>
  </sheetData>
  <mergeCells count="7">
    <mergeCell ref="O1:P1"/>
    <mergeCell ref="B4:E4"/>
    <mergeCell ref="A4:A5"/>
    <mergeCell ref="F4:F5"/>
    <mergeCell ref="G4:G5"/>
    <mergeCell ref="H4:P4"/>
    <mergeCell ref="A2:P2"/>
  </mergeCells>
  <pageMargins left="1.1811023622047245" right="0.39370078740157483" top="0.78740157480314965" bottom="0.78740157480314965" header="0.31496062992125984" footer="0.31496062992125984"/>
  <pageSetup paperSize="9" scale="81" firstPageNumber="14" orientation="landscape" useFirstPageNumber="1" verticalDpi="0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Layout" zoomScaleNormal="100" workbookViewId="0">
      <selection activeCell="D22" sqref="D22"/>
    </sheetView>
  </sheetViews>
  <sheetFormatPr defaultRowHeight="15" x14ac:dyDescent="0.25"/>
  <cols>
    <col min="1" max="1" width="9.140625" style="2"/>
    <col min="2" max="4" width="22.85546875" style="2" customWidth="1"/>
    <col min="5" max="5" width="24.140625" style="2" customWidth="1"/>
    <col min="6" max="6" width="22.85546875" style="2" customWidth="1"/>
    <col min="7" max="16384" width="9.140625" style="2"/>
  </cols>
  <sheetData>
    <row r="1" spans="1:6" x14ac:dyDescent="0.25">
      <c r="F1" s="8" t="s">
        <v>64</v>
      </c>
    </row>
    <row r="2" spans="1:6" ht="42.75" customHeight="1" x14ac:dyDescent="0.25">
      <c r="A2" s="186" t="s">
        <v>65</v>
      </c>
      <c r="B2" s="186"/>
      <c r="C2" s="186"/>
      <c r="D2" s="186"/>
      <c r="E2" s="186"/>
      <c r="F2" s="186"/>
    </row>
    <row r="4" spans="1:6" ht="80.25" customHeight="1" x14ac:dyDescent="0.25">
      <c r="A4" s="6" t="s">
        <v>8</v>
      </c>
      <c r="B4" s="5" t="s">
        <v>59</v>
      </c>
      <c r="C4" s="5" t="s">
        <v>60</v>
      </c>
      <c r="D4" s="5" t="s">
        <v>61</v>
      </c>
      <c r="E4" s="5" t="s">
        <v>62</v>
      </c>
      <c r="F4" s="5" t="s">
        <v>63</v>
      </c>
    </row>
    <row r="5" spans="1:6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6" x14ac:dyDescent="0.25">
      <c r="A6" s="180" t="s">
        <v>45</v>
      </c>
      <c r="B6" s="181"/>
      <c r="C6" s="181"/>
      <c r="D6" s="181"/>
      <c r="E6" s="181"/>
      <c r="F6" s="182"/>
    </row>
    <row r="7" spans="1:6" x14ac:dyDescent="0.25">
      <c r="A7" s="180" t="s">
        <v>66</v>
      </c>
      <c r="B7" s="181"/>
      <c r="C7" s="181"/>
      <c r="D7" s="181"/>
      <c r="E7" s="181"/>
      <c r="F7" s="182"/>
    </row>
    <row r="8" spans="1:6" x14ac:dyDescent="0.25">
      <c r="A8" s="7" t="s">
        <v>67</v>
      </c>
      <c r="B8" s="4" t="s">
        <v>79</v>
      </c>
      <c r="C8" s="4" t="s">
        <v>79</v>
      </c>
      <c r="D8" s="4" t="s">
        <v>79</v>
      </c>
      <c r="E8" s="4" t="s">
        <v>79</v>
      </c>
      <c r="F8" s="4" t="s">
        <v>79</v>
      </c>
    </row>
    <row r="9" spans="1:6" x14ac:dyDescent="0.25">
      <c r="A9" s="7" t="s">
        <v>68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</row>
    <row r="10" spans="1:6" x14ac:dyDescent="0.25">
      <c r="A10" s="180" t="s">
        <v>69</v>
      </c>
      <c r="B10" s="181"/>
      <c r="C10" s="181"/>
      <c r="D10" s="181"/>
      <c r="E10" s="181"/>
      <c r="F10" s="182"/>
    </row>
    <row r="11" spans="1:6" x14ac:dyDescent="0.25">
      <c r="A11" s="7" t="s">
        <v>70</v>
      </c>
      <c r="B11" s="4" t="s">
        <v>79</v>
      </c>
      <c r="C11" s="4" t="s">
        <v>79</v>
      </c>
      <c r="D11" s="4" t="s">
        <v>79</v>
      </c>
      <c r="E11" s="4" t="s">
        <v>79</v>
      </c>
      <c r="F11" s="4" t="s">
        <v>79</v>
      </c>
    </row>
    <row r="12" spans="1:6" x14ac:dyDescent="0.25">
      <c r="A12" s="7" t="s">
        <v>71</v>
      </c>
      <c r="B12" s="4" t="s">
        <v>79</v>
      </c>
      <c r="C12" s="4" t="s">
        <v>79</v>
      </c>
      <c r="D12" s="4" t="s">
        <v>79</v>
      </c>
      <c r="E12" s="4" t="s">
        <v>79</v>
      </c>
      <c r="F12" s="4" t="s">
        <v>79</v>
      </c>
    </row>
  </sheetData>
  <mergeCells count="4">
    <mergeCell ref="A2:F2"/>
    <mergeCell ref="A6:F6"/>
    <mergeCell ref="A7:F7"/>
    <mergeCell ref="A10:F10"/>
  </mergeCells>
  <pageMargins left="1.1811023622047245" right="0.39370078740157483" top="0.78740157480314965" bottom="0.78740157480314965" header="0.31496062992125984" footer="0.31496062992125984"/>
  <pageSetup paperSize="9" firstPageNumber="15" orientation="landscape" useFirstPageNumber="1" verticalDpi="0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Layout" zoomScaleNormal="100" workbookViewId="0">
      <selection activeCell="G4" sqref="G4"/>
    </sheetView>
  </sheetViews>
  <sheetFormatPr defaultRowHeight="15" x14ac:dyDescent="0.25"/>
  <cols>
    <col min="1" max="1" width="9.140625" style="2"/>
    <col min="2" max="6" width="16.140625" style="2" customWidth="1"/>
    <col min="7" max="16384" width="9.140625" style="2"/>
  </cols>
  <sheetData>
    <row r="1" spans="1:6" x14ac:dyDescent="0.25">
      <c r="F1" s="8" t="s">
        <v>76</v>
      </c>
    </row>
    <row r="2" spans="1:6" ht="86.25" customHeight="1" x14ac:dyDescent="0.25">
      <c r="A2" s="186" t="s">
        <v>77</v>
      </c>
      <c r="B2" s="186"/>
      <c r="C2" s="186"/>
      <c r="D2" s="186"/>
      <c r="E2" s="186"/>
      <c r="F2" s="186"/>
    </row>
    <row r="4" spans="1:6" ht="96" customHeight="1" x14ac:dyDescent="0.25">
      <c r="A4" s="4" t="s">
        <v>8</v>
      </c>
      <c r="B4" s="3" t="s">
        <v>72</v>
      </c>
      <c r="C4" s="3" t="s">
        <v>73</v>
      </c>
      <c r="D4" s="3" t="s">
        <v>74</v>
      </c>
      <c r="E4" s="3" t="s">
        <v>23</v>
      </c>
      <c r="F4" s="3" t="s">
        <v>75</v>
      </c>
    </row>
    <row r="5" spans="1:6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6" x14ac:dyDescent="0.25">
      <c r="A6" s="32">
        <v>1</v>
      </c>
      <c r="B6" s="32" t="s">
        <v>79</v>
      </c>
      <c r="C6" s="32" t="s">
        <v>79</v>
      </c>
      <c r="D6" s="32" t="s">
        <v>79</v>
      </c>
      <c r="E6" s="32" t="s">
        <v>79</v>
      </c>
      <c r="F6" s="32" t="s">
        <v>79</v>
      </c>
    </row>
  </sheetData>
  <mergeCells count="1">
    <mergeCell ref="A2:F2"/>
  </mergeCells>
  <pageMargins left="1.1811023622047245" right="0.39370078740157483" top="0.78740157480314965" bottom="0.78740157480314965" header="0.31496062992125984" footer="0.31496062992125984"/>
  <pageSetup paperSize="9" scale="94" firstPageNumber="16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Таблица 1 </vt:lpstr>
      <vt:lpstr>Таблица 2</vt:lpstr>
      <vt:lpstr>Таблица 3</vt:lpstr>
      <vt:lpstr>Таблица 4</vt:lpstr>
      <vt:lpstr>Таблица 5</vt:lpstr>
      <vt:lpstr>Таблица 6</vt:lpstr>
      <vt:lpstr>Таблица 7</vt:lpstr>
      <vt:lpstr>Таблица 8</vt:lpstr>
      <vt:lpstr>Таблица 9</vt:lpstr>
      <vt:lpstr>'Таблица 2'!Заголовки_для_печати</vt:lpstr>
      <vt:lpstr>'Таблица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2022-10-26T05:15:30Z</dcterms:modified>
</cp:coreProperties>
</file>