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190" yWindow="330" windowWidth="14430" windowHeight="11640" tabRatio="695"/>
  </bookViews>
  <sheets>
    <sheet name="2 Осн.мероприятия" sheetId="9" r:id="rId1"/>
    <sheet name="3. Портфели" sheetId="3" state="hidden" r:id="rId2"/>
    <sheet name="4. Хар-ка осн. мер." sheetId="4" state="hidden" r:id="rId3"/>
    <sheet name="5. Свод показ.мун.зад." sheetId="5" state="hidden" r:id="rId4"/>
    <sheet name="6. Перечень рисков" sheetId="6" state="hidden" r:id="rId5"/>
    <sheet name="8. Перечень объектов" sheetId="8" state="hidden" r:id="rId6"/>
    <sheet name="3 Перечень объектов" sheetId="15" state="hidden" r:id="rId7"/>
    <sheet name="4 Портфели" sheetId="11" state="hidden" r:id="rId8"/>
    <sheet name="5 Сводные показатели" sheetId="21" state="hidden" r:id="rId9"/>
    <sheet name="6 Перечень рисков" sheetId="14" state="hidden" r:id="rId10"/>
    <sheet name="7 Перечень об.кап.строит" sheetId="16" state="hidden" r:id="rId11"/>
    <sheet name="8 Пл мероп оц эф-ти" sheetId="17" state="hidden" r:id="rId12"/>
    <sheet name="9 Предложения граждан" sheetId="18" state="hidden" r:id="rId13"/>
    <sheet name="5. Свод показ.мун.зад.." sheetId="12" state="hidden" r:id="rId14"/>
    <sheet name="4. Хар-ка осн. мер.." sheetId="13" state="hidden" r:id="rId15"/>
  </sheets>
  <definedNames>
    <definedName name="_xlnm.Print_Titles" localSheetId="0">'2 Осн.мероприятия'!$12:$12</definedName>
    <definedName name="_xlnm.Print_Area" localSheetId="0">'2 Осн.мероприятия'!$A$1:$Q$100</definedName>
    <definedName name="_xlnm.Print_Area" localSheetId="8">'5 Сводные показатели'!$A$1:$P$7</definedName>
  </definedNames>
  <calcPr calcId="144525"/>
</workbook>
</file>

<file path=xl/calcChain.xml><?xml version="1.0" encoding="utf-8"?>
<calcChain xmlns="http://schemas.openxmlformats.org/spreadsheetml/2006/main">
  <c r="I102" i="9" l="1"/>
  <c r="I78" i="9"/>
  <c r="I81" i="9" l="1"/>
  <c r="J68" i="9"/>
  <c r="K68" i="9"/>
  <c r="H68" i="9"/>
  <c r="K78" i="9" l="1"/>
  <c r="I64" i="9"/>
  <c r="I68" i="9" s="1"/>
  <c r="K104" i="9" l="1"/>
  <c r="J104" i="9"/>
  <c r="I114" i="9" l="1"/>
  <c r="K102" i="9"/>
  <c r="J102" i="9"/>
  <c r="F70" i="9" l="1"/>
  <c r="G66" i="9" l="1"/>
  <c r="E69" i="9" l="1"/>
  <c r="E67" i="9"/>
  <c r="E65" i="9"/>
  <c r="E63" i="9"/>
  <c r="E62" i="9"/>
  <c r="E60" i="9"/>
  <c r="E59" i="9"/>
  <c r="E58" i="9"/>
  <c r="E57" i="9"/>
  <c r="E50" i="9"/>
  <c r="E49" i="9"/>
  <c r="E48" i="9"/>
  <c r="E47" i="9"/>
  <c r="E44" i="9"/>
  <c r="E42" i="9"/>
  <c r="E41" i="9"/>
  <c r="E39" i="9"/>
  <c r="E38" i="9"/>
  <c r="E37" i="9"/>
  <c r="E36" i="9"/>
  <c r="E35" i="9"/>
  <c r="E34" i="9"/>
  <c r="E33" i="9"/>
  <c r="E32" i="9"/>
  <c r="E31" i="9"/>
  <c r="E29" i="9"/>
  <c r="E28" i="9"/>
  <c r="E27" i="9"/>
  <c r="E26" i="9"/>
  <c r="E25" i="9"/>
  <c r="E23" i="9"/>
  <c r="E21" i="9"/>
  <c r="E20" i="9"/>
  <c r="E18" i="9"/>
  <c r="E17" i="9"/>
  <c r="E16" i="9"/>
  <c r="E15" i="9"/>
  <c r="K70" i="9"/>
  <c r="J70" i="9"/>
  <c r="I70" i="9"/>
  <c r="H70" i="9"/>
  <c r="G70" i="9"/>
  <c r="F75" i="9"/>
  <c r="E100" i="9"/>
  <c r="E98" i="9"/>
  <c r="E97" i="9"/>
  <c r="E90" i="9"/>
  <c r="E88" i="9"/>
  <c r="E87" i="9"/>
  <c r="E85" i="9"/>
  <c r="E84" i="9"/>
  <c r="E77" i="9"/>
  <c r="J43" i="9" l="1"/>
  <c r="E73" i="9" l="1"/>
  <c r="E70" i="9" s="1"/>
  <c r="J72" i="9"/>
  <c r="I72" i="9" l="1"/>
  <c r="H78" i="9"/>
  <c r="I77" i="9"/>
  <c r="J77" i="9"/>
  <c r="F78" i="9"/>
  <c r="H72" i="9" l="1"/>
  <c r="J81" i="9"/>
  <c r="G72" i="9" l="1"/>
  <c r="H77" i="9"/>
  <c r="H66" i="9"/>
  <c r="H75" i="9" s="1"/>
  <c r="F72" i="9" l="1"/>
  <c r="G77" i="9"/>
  <c r="F86" i="9"/>
  <c r="E72" i="9" l="1"/>
  <c r="F77" i="9"/>
  <c r="H46" i="9"/>
  <c r="I25" i="9"/>
  <c r="J25" i="9"/>
  <c r="H25" i="9" l="1"/>
  <c r="H64" i="9"/>
  <c r="H22" i="9" l="1"/>
  <c r="K98" i="9" l="1"/>
  <c r="F98" i="9"/>
  <c r="Q89" i="9"/>
  <c r="Q86" i="9" s="1"/>
  <c r="E89" i="9"/>
  <c r="P86" i="9"/>
  <c r="O86" i="9"/>
  <c r="N86" i="9"/>
  <c r="M86" i="9"/>
  <c r="L86" i="9"/>
  <c r="K86" i="9"/>
  <c r="J86" i="9"/>
  <c r="I86" i="9"/>
  <c r="H86" i="9"/>
  <c r="Q84" i="9"/>
  <c r="Q81" i="9" s="1"/>
  <c r="P84" i="9"/>
  <c r="O84" i="9"/>
  <c r="O81" i="9" s="1"/>
  <c r="N84" i="9"/>
  <c r="M84" i="9"/>
  <c r="M81" i="9" s="1"/>
  <c r="L84" i="9"/>
  <c r="K81" i="9"/>
  <c r="G81" i="9"/>
  <c r="E83" i="9"/>
  <c r="E82" i="9"/>
  <c r="P81" i="9"/>
  <c r="N81" i="9"/>
  <c r="L81" i="9"/>
  <c r="H81" i="9"/>
  <c r="Q65" i="9"/>
  <c r="Q69" i="9" s="1"/>
  <c r="P65" i="9"/>
  <c r="O65" i="9"/>
  <c r="N65" i="9"/>
  <c r="M65" i="9"/>
  <c r="M69" i="9" s="1"/>
  <c r="L65" i="9"/>
  <c r="K65" i="9"/>
  <c r="J65" i="9"/>
  <c r="I65" i="9"/>
  <c r="I69" i="9" s="1"/>
  <c r="H65" i="9"/>
  <c r="G65" i="9"/>
  <c r="F65" i="9"/>
  <c r="Q64" i="9"/>
  <c r="P64" i="9"/>
  <c r="O64" i="9"/>
  <c r="N64" i="9"/>
  <c r="M64" i="9"/>
  <c r="L64" i="9"/>
  <c r="K64" i="9"/>
  <c r="J64" i="9"/>
  <c r="G64" i="9"/>
  <c r="F64" i="9"/>
  <c r="Q63" i="9"/>
  <c r="Q67" i="9" s="1"/>
  <c r="P63" i="9"/>
  <c r="P61" i="9" s="1"/>
  <c r="O63" i="9"/>
  <c r="N63" i="9"/>
  <c r="M63" i="9"/>
  <c r="M67" i="9" s="1"/>
  <c r="L63" i="9"/>
  <c r="L61" i="9" s="1"/>
  <c r="K63" i="9"/>
  <c r="J63" i="9"/>
  <c r="I63" i="9"/>
  <c r="I67" i="9" s="1"/>
  <c r="H63" i="9"/>
  <c r="H61" i="9" s="1"/>
  <c r="G63" i="9"/>
  <c r="F63" i="9"/>
  <c r="Q56" i="9"/>
  <c r="P56" i="9"/>
  <c r="O56" i="9"/>
  <c r="N56" i="9"/>
  <c r="M56" i="9"/>
  <c r="L56" i="9"/>
  <c r="K56" i="9"/>
  <c r="J56" i="9"/>
  <c r="I56" i="9"/>
  <c r="E56" i="9" s="1"/>
  <c r="H56" i="9"/>
  <c r="G56" i="9"/>
  <c r="F56" i="9"/>
  <c r="E55" i="9"/>
  <c r="E54" i="9"/>
  <c r="E53" i="9"/>
  <c r="L52" i="9"/>
  <c r="K52" i="9"/>
  <c r="G52" i="9"/>
  <c r="F52" i="9"/>
  <c r="E52" i="9" s="1"/>
  <c r="E51" i="9"/>
  <c r="Q46" i="9"/>
  <c r="P46" i="9"/>
  <c r="O46" i="9"/>
  <c r="N46" i="9"/>
  <c r="M46" i="9"/>
  <c r="L46" i="9"/>
  <c r="K46" i="9"/>
  <c r="J46" i="9"/>
  <c r="I46" i="9"/>
  <c r="G46" i="9"/>
  <c r="F46" i="9"/>
  <c r="L44" i="9"/>
  <c r="K44" i="9"/>
  <c r="G44" i="9"/>
  <c r="F44" i="9"/>
  <c r="Q43" i="9"/>
  <c r="Q99" i="9" s="1"/>
  <c r="Q96" i="9" s="1"/>
  <c r="P43" i="9"/>
  <c r="P99" i="9" s="1"/>
  <c r="P96" i="9" s="1"/>
  <c r="O43" i="9"/>
  <c r="O99" i="9" s="1"/>
  <c r="O96" i="9" s="1"/>
  <c r="N43" i="9"/>
  <c r="M43" i="9"/>
  <c r="M99" i="9" s="1"/>
  <c r="M96" i="9" s="1"/>
  <c r="L43" i="9"/>
  <c r="L99" i="9" s="1"/>
  <c r="L96" i="9" s="1"/>
  <c r="K43" i="9"/>
  <c r="I43" i="9"/>
  <c r="I99" i="9" s="1"/>
  <c r="I104" i="9" s="1"/>
  <c r="H43" i="9"/>
  <c r="H99" i="9" s="1"/>
  <c r="H96" i="9" s="1"/>
  <c r="G43" i="9"/>
  <c r="F43" i="9"/>
  <c r="Q42" i="9"/>
  <c r="P42" i="9"/>
  <c r="P40" i="9" s="1"/>
  <c r="O42" i="9"/>
  <c r="O40" i="9" s="1"/>
  <c r="N42" i="9"/>
  <c r="M42" i="9"/>
  <c r="L42" i="9"/>
  <c r="K42" i="9"/>
  <c r="J42" i="9"/>
  <c r="I42" i="9"/>
  <c r="H42" i="9"/>
  <c r="G42" i="9"/>
  <c r="F42" i="9"/>
  <c r="Q40" i="9"/>
  <c r="M40" i="9"/>
  <c r="G35" i="9"/>
  <c r="F35" i="9"/>
  <c r="Q30" i="9"/>
  <c r="P30" i="9"/>
  <c r="O30" i="9"/>
  <c r="N30" i="9"/>
  <c r="M30" i="9"/>
  <c r="L30" i="9"/>
  <c r="K30" i="9"/>
  <c r="J30" i="9"/>
  <c r="I30" i="9"/>
  <c r="H30" i="9"/>
  <c r="G30" i="9"/>
  <c r="F30" i="9"/>
  <c r="L25" i="9"/>
  <c r="K25" i="9"/>
  <c r="G25" i="9"/>
  <c r="F25" i="9"/>
  <c r="Q23" i="9"/>
  <c r="P23" i="9"/>
  <c r="O23" i="9"/>
  <c r="N23" i="9"/>
  <c r="M23" i="9"/>
  <c r="L23" i="9"/>
  <c r="K23" i="9"/>
  <c r="J23" i="9"/>
  <c r="I23" i="9"/>
  <c r="H23" i="9"/>
  <c r="G23" i="9"/>
  <c r="F23" i="9"/>
  <c r="Q22" i="9"/>
  <c r="P22" i="9"/>
  <c r="P19" i="9" s="1"/>
  <c r="O22" i="9"/>
  <c r="N22" i="9"/>
  <c r="M22" i="9"/>
  <c r="L22" i="9"/>
  <c r="L68" i="9" s="1"/>
  <c r="K22" i="9"/>
  <c r="J22" i="9"/>
  <c r="I22" i="9"/>
  <c r="G22" i="9"/>
  <c r="F22" i="9"/>
  <c r="Q21" i="9"/>
  <c r="P21" i="9"/>
  <c r="O21" i="9"/>
  <c r="N21" i="9"/>
  <c r="M21" i="9"/>
  <c r="L21" i="9"/>
  <c r="K21" i="9"/>
  <c r="J21" i="9"/>
  <c r="I21" i="9"/>
  <c r="H21" i="9"/>
  <c r="G21" i="9"/>
  <c r="F21" i="9"/>
  <c r="O19" i="9"/>
  <c r="Q14" i="9"/>
  <c r="P14" i="9"/>
  <c r="O14" i="9"/>
  <c r="N14" i="9"/>
  <c r="M14" i="9"/>
  <c r="L14" i="9"/>
  <c r="K14" i="9"/>
  <c r="J14" i="9"/>
  <c r="I14" i="9"/>
  <c r="E14" i="9" s="1"/>
  <c r="H14" i="9"/>
  <c r="G14" i="9"/>
  <c r="F14" i="9"/>
  <c r="F84" i="9" s="1"/>
  <c r="E81" i="9" l="1"/>
  <c r="E22" i="9"/>
  <c r="K99" i="9"/>
  <c r="K96" i="9" s="1"/>
  <c r="E30" i="9"/>
  <c r="E64" i="9"/>
  <c r="E46" i="9"/>
  <c r="G99" i="9"/>
  <c r="E43" i="9"/>
  <c r="G68" i="9"/>
  <c r="K40" i="9"/>
  <c r="J78" i="9"/>
  <c r="I96" i="9"/>
  <c r="K19" i="9"/>
  <c r="J61" i="9"/>
  <c r="N61" i="9"/>
  <c r="N40" i="9"/>
  <c r="Q66" i="9"/>
  <c r="H19" i="9"/>
  <c r="G19" i="9"/>
  <c r="M19" i="9"/>
  <c r="Q19" i="9"/>
  <c r="H40" i="9"/>
  <c r="L40" i="9"/>
  <c r="F19" i="9"/>
  <c r="N19" i="9"/>
  <c r="Q61" i="9"/>
  <c r="M68" i="9"/>
  <c r="M66" i="9" s="1"/>
  <c r="Q68" i="9"/>
  <c r="H69" i="9"/>
  <c r="L69" i="9"/>
  <c r="P69" i="9"/>
  <c r="J40" i="9"/>
  <c r="I61" i="9"/>
  <c r="F67" i="9"/>
  <c r="J67" i="9"/>
  <c r="N67" i="9"/>
  <c r="F68" i="9"/>
  <c r="O68" i="9"/>
  <c r="F69" i="9"/>
  <c r="J69" i="9"/>
  <c r="N69" i="9"/>
  <c r="M61" i="9"/>
  <c r="K61" i="9"/>
  <c r="O61" i="9"/>
  <c r="P68" i="9"/>
  <c r="G69" i="9"/>
  <c r="K69" i="9"/>
  <c r="O69" i="9"/>
  <c r="F96" i="9"/>
  <c r="I40" i="9"/>
  <c r="I19" i="9"/>
  <c r="E19" i="9" s="1"/>
  <c r="J19" i="9"/>
  <c r="F81" i="9"/>
  <c r="G96" i="9"/>
  <c r="G67" i="9"/>
  <c r="K67" i="9"/>
  <c r="O67" i="9"/>
  <c r="N68" i="9"/>
  <c r="J99" i="9"/>
  <c r="J96" i="9" s="1"/>
  <c r="N99" i="9"/>
  <c r="N96" i="9" s="1"/>
  <c r="L19" i="9"/>
  <c r="L66" i="9" s="1"/>
  <c r="F40" i="9"/>
  <c r="F61" i="9"/>
  <c r="H67" i="9"/>
  <c r="L67" i="9"/>
  <c r="P67" i="9"/>
  <c r="G40" i="9"/>
  <c r="G61" i="9"/>
  <c r="G86" i="9"/>
  <c r="E86" i="9" s="1"/>
  <c r="E96" i="9" l="1"/>
  <c r="E99" i="9"/>
  <c r="E40" i="9"/>
  <c r="E61" i="9"/>
  <c r="E68" i="9"/>
  <c r="G78" i="9"/>
  <c r="E78" i="9" s="1"/>
  <c r="E75" i="9" s="1"/>
  <c r="I66" i="9"/>
  <c r="I75" i="9" s="1"/>
  <c r="O66" i="9"/>
  <c r="K66" i="9"/>
  <c r="K75" i="9" s="1"/>
  <c r="J66" i="9"/>
  <c r="J75" i="9" s="1"/>
  <c r="P66" i="9"/>
  <c r="N66" i="9"/>
  <c r="F66" i="9"/>
  <c r="E66" i="9" l="1"/>
  <c r="G75" i="9"/>
</calcChain>
</file>

<file path=xl/sharedStrings.xml><?xml version="1.0" encoding="utf-8"?>
<sst xmlns="http://schemas.openxmlformats.org/spreadsheetml/2006/main" count="881" uniqueCount="156">
  <si>
    <t>Источники финансирования</t>
  </si>
  <si>
    <t>Всего</t>
  </si>
  <si>
    <t>2019 г.</t>
  </si>
  <si>
    <t>2020 г.</t>
  </si>
  <si>
    <t>2021 г.</t>
  </si>
  <si>
    <t>2023 г.</t>
  </si>
  <si>
    <t>2024 г.</t>
  </si>
  <si>
    <t>2025 г.</t>
  </si>
  <si>
    <t>2026 г.</t>
  </si>
  <si>
    <t>2027 г.</t>
  </si>
  <si>
    <t>2028 г.</t>
  </si>
  <si>
    <t>2029 г.</t>
  </si>
  <si>
    <t>2030 г.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</si>
  <si>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</si>
  <si>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</si>
  <si>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</si>
  <si>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</si>
  <si>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</si>
  <si>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1.1</t>
  </si>
  <si>
    <t>В том числе:</t>
  </si>
  <si>
    <t>№ п/п</t>
  </si>
  <si>
    <t>Наименование портфеля проектов, проекта</t>
  </si>
  <si>
    <t>Наименование проекта или мероприятия</t>
  </si>
  <si>
    <t>Номер основного мероприятия</t>
  </si>
  <si>
    <t>Цели</t>
  </si>
  <si>
    <t>Срок реализации</t>
  </si>
  <si>
    <t>Параметры финансового обеспечения, тыс. рублей</t>
  </si>
  <si>
    <t>Портфель проектов</t>
  </si>
  <si>
    <t>Итого по портфелю проектов №</t>
  </si>
  <si>
    <t>ИТОГО</t>
  </si>
  <si>
    <t>Портель проектов</t>
  </si>
  <si>
    <t>Итого по портфелю проектов</t>
  </si>
  <si>
    <t>Содержание (направления расходов)</t>
  </si>
  <si>
    <t>Основные мероприятия</t>
  </si>
  <si>
    <t>Наименование целевого показателя</t>
  </si>
  <si>
    <t>Наименование</t>
  </si>
  <si>
    <t>Таблица 4</t>
  </si>
  <si>
    <t>Таблица 3</t>
  </si>
  <si>
    <t>Наименование муниципальных услуг (работ)</t>
  </si>
  <si>
    <t>Наименование показателя объема (единицы измерения) муниципальных услуг (работ)</t>
  </si>
  <si>
    <t>Значение показателя на момент окончания реализации муниципальной программы</t>
  </si>
  <si>
    <t>Таблица 5</t>
  </si>
  <si>
    <t xml:space="preserve">Описание риска </t>
  </si>
  <si>
    <t>Меры по преодолению рисков</t>
  </si>
  <si>
    <t>Таблица 6</t>
  </si>
  <si>
    <t>Наименование муниципального образования</t>
  </si>
  <si>
    <t>Наименование инвестиционного проекта</t>
  </si>
  <si>
    <t>Объем финансирования инвестиционного проекта</t>
  </si>
  <si>
    <t>Таблица 8</t>
  </si>
  <si>
    <t>Эффект от реализации инвестиционного проекта(налоговые поступления, количество создаваемых мест в детских дошкольных учреждениях и т.п.)</t>
  </si>
  <si>
    <t>2.1</t>
  </si>
  <si>
    <t xml:space="preserve">Номер приложения к муниципальной программе, реквизиты нормативно правового акта, наименование портфеля проектов (проекта)) </t>
  </si>
  <si>
    <t>упреждающее прогнозирование последствий рисков, осуществление взаимодействия с участниками бюджетного процесса</t>
  </si>
  <si>
    <t>экономические риски - ухудшение экономической ситуации в стране, регионе, городе и сопряженные с ним изменения показателей муниципального прогноза социально-экономического развития, влияющие на параметры бюджета города</t>
  </si>
  <si>
    <t>управленческие риски - несоблюдение иными участниками бюджетного процесса установленных сроков и требований к осуществлению процедур, представление документов и материалов, используемых исполнителями программы для исполнения закрепленных за ним функций</t>
  </si>
  <si>
    <t xml:space="preserve">юридические риски - непредвиденные изменения бюджетного законодательства федерального и регионального уровня, рассогласованность нормативных документов </t>
  </si>
  <si>
    <t>Количество действующих городских автобусных маршрутов</t>
  </si>
  <si>
    <t>Прирост протяженности автомобильных дорог общего пользования местного значения в результате строительства автомобильных дорог</t>
  </si>
  <si>
    <t>Количество автомобильных дорог города Покачи, приведенных в нормативное состояние</t>
  </si>
  <si>
    <t>2.2.</t>
  </si>
  <si>
    <t>2.3.</t>
  </si>
  <si>
    <t>Прочие расходы</t>
  </si>
  <si>
    <t>окружной бюджет</t>
  </si>
  <si>
    <t>прочие источники</t>
  </si>
  <si>
    <t>Управление по ВБ, ГО и ЧС, УЖКХ</t>
  </si>
  <si>
    <t>Корректировка ПОДД (проект организации дорожного движения) (ц.п: 3.2)</t>
  </si>
  <si>
    <t>3.2.</t>
  </si>
  <si>
    <t>Управление по ВБ, ГО и ЧС</t>
  </si>
  <si>
    <t>Корректировка ПОДД (проект организации дорожного движения)</t>
  </si>
  <si>
    <t>3.1.</t>
  </si>
  <si>
    <t>2.1.</t>
  </si>
  <si>
    <t xml:space="preserve">  1.1</t>
  </si>
  <si>
    <t>Перечень возможных рисков при реализации муниципальной программы "Развитие транспортной системы города Покачи на 2018 год и плановый период 2025-2030 годы" и мер по их преодолению</t>
  </si>
  <si>
    <t>Портфели проектов и проекты, направленные в том числе на реализацию национальных и федеральных проектов Российской федерации  муниципальной программы "Развитие транспортй систем города Покачи на 2019 годы и плановый период 2025-2030 годы"</t>
  </si>
  <si>
    <t>Характеристика основных мероприятий муниципальной программы  "Развитие  транспортной системы города Покачи на 2019 годы и плановый период 2025-2030 годы", их связь с целевыми показателями</t>
  </si>
  <si>
    <t>-</t>
  </si>
  <si>
    <t>Организация перевозок населения общественным транспортом</t>
  </si>
  <si>
    <t>Задачи 2 "Строительство новых и совершенствование существующих автомобильных дорог путем реконструкции, капитального ремонта, ремонта"</t>
  </si>
  <si>
    <t>Подпрограмма 2 "Строительство новых и совершенствование существующих автомобильных дорог путем реконструкции, капитального ремонта, ремонта"</t>
  </si>
  <si>
    <t>Строительство новых и совершенствование существующих автомобильных дорог путем реконструкции, капитального ремонта, ремонта</t>
  </si>
  <si>
    <t>Подпрограмма 1"Организация перевозок населения общественным транспортом"</t>
  </si>
  <si>
    <t>Задачи 3 "Сохранность и приведение  в нормативное состояние дорожного  полотна и инженерного оборудования автомобильных дорог города Покачи"</t>
  </si>
  <si>
    <t>Сохранность и приведение в нормативное состояние дорожного полотна и инженерного оборудования, автомобильных дорог города Покачи</t>
  </si>
  <si>
    <t>Сводные показатели муниципальных заданий муниципальной программы "Развитие транспортной системы города Покачи на 2019 год и плановый период 2025-2030 годы"</t>
  </si>
  <si>
    <t>Перечень объектов социально-культурного и коммунально-бытового назначения, инвестиционные проекты (далее-инвестиционные проекты) муниципальной программы "Развитие транспортной системы города Покачи на 2019 год и плановый период 2025-2030 годы"</t>
  </si>
  <si>
    <t>Отсутствует</t>
  </si>
  <si>
    <t>Всего по муниципальной программе:</t>
  </si>
  <si>
    <t>Портфели проектов, основанные на национальных и федеральных проектах Российской Федерации, потрфели проектов Ханты-Мансийского автономного округа - Югры, портфели проектов Ханты-Мансийского автономного округа - Югры (указывается перечень портфелей проектов, не основанных на национальных и федеральных проектах Российской Федерации), портфели проекты Ханты-Мансийского автономного округа - Югры (указываются проекты, не включенные в состав портфелей Ханты-Мансийского автономного округа - Югры).</t>
  </si>
  <si>
    <t>Проекты муниципального образования город Покачи</t>
  </si>
  <si>
    <t>Задача 1. "Обеспечение перевозок населения города общественным транспортом по городским маршрутам"</t>
  </si>
  <si>
    <t>Цель "Развитие современной транспортной системы, обеспечивающей повышение доступности и безопасности услуг транспортного комплекса для населения города Покачи"</t>
  </si>
  <si>
    <t>3.1</t>
  </si>
  <si>
    <t>Подпрограмма 3 "Сохранность и приведение в нормативное состояние дорожного полотна и инженерного оборудования, автомобильных дорог города Покачи"</t>
  </si>
  <si>
    <t>Организация перевозок населения города общественным транспортом (1)</t>
  </si>
  <si>
    <t>Строительство и реконструкция автомобильных дорог общего пользования города Покачи (2, 4.2, 5, 6)</t>
  </si>
  <si>
    <t>Капитальный ремонт  и ремонт автомобильных дорог города Покачи (3, 5, 6)</t>
  </si>
  <si>
    <t>Проектирование инженерной инфраструктуры в целях обеспечения инженерной подготовки земельных участков для жилищного строительства (2)</t>
  </si>
  <si>
    <t>Содержание и приведение в нормативное состояние дорожного полотна и инженерного оборудования автомобильных дорог города Покачи (4, 4.1)</t>
  </si>
  <si>
    <t>Основные мероприятия муниципальной программы (их связь с целевыми показателями муниципальной программы)</t>
  </si>
  <si>
    <t>Ответственный исполнитель/соисполнитель</t>
  </si>
  <si>
    <t>в том числе</t>
  </si>
  <si>
    <t>Подпрограмма 1. Организация перевозок населения города общественным транспортом</t>
  </si>
  <si>
    <t xml:space="preserve">Подпрограмма 3. Сохранность и приведение в нормативное состояние дорожного полотна и инженерного оборудования, автомобильных дорог города Покачи
</t>
  </si>
  <si>
    <t>Инвестиции в объекты муниципальной собственности</t>
  </si>
  <si>
    <t>Таблица 7</t>
  </si>
  <si>
    <t>Наименование объекта</t>
  </si>
  <si>
    <t>Мощность</t>
  </si>
  <si>
    <t>Срок строительства, проектирования</t>
  </si>
  <si>
    <t>Источник финансирования</t>
  </si>
  <si>
    <t>Итого по подпрограмме 1</t>
  </si>
  <si>
    <t>Итого по подпрограмме 2</t>
  </si>
  <si>
    <t>Итого по подпрограмме 3</t>
  </si>
  <si>
    <t>Перечень объектов социально-культурного и коммунально-бытового назначения, масштабные инвестиционные проекты</t>
  </si>
  <si>
    <t>№</t>
  </si>
  <si>
    <t>Эффект от реализации инвестиционного проекта (налоговые поступления, количество создаваемых мест в детских дошкольных учреждениях и т.п.)</t>
  </si>
  <si>
    <t>Мероприятия, реализуемые на принципах проектного управления, направленные в том числе на исполнение национальных и федеральных проектов (программ) Российской Федерации</t>
  </si>
  <si>
    <t>Параметры финансового обеспечения (рублей)</t>
  </si>
  <si>
    <t>2022 г.</t>
  </si>
  <si>
    <t>Итого по портфелю проектов № 1</t>
  </si>
  <si>
    <t>2. Проекты муниципального образования города Покачи</t>
  </si>
  <si>
    <t>Проект 1</t>
  </si>
  <si>
    <t>Перечень объектов капитального строительства</t>
  </si>
  <si>
    <t>План мероприятий, направленный на достижение значений (уровней) показателей оценки эффективности деятельности исполнительных органов государственной власти автономного округа на 2019-2024 года</t>
  </si>
  <si>
    <t>Меры, направленные на достижение значений (уровней) показателей</t>
  </si>
  <si>
    <t xml:space="preserve">Ответственный исполнитель/соисполнитель </t>
  </si>
  <si>
    <t xml:space="preserve">Контрольное событие (промежуточный результат) </t>
  </si>
  <si>
    <t xml:space="preserve">Номер, наименование мероприятия (таблица 2) </t>
  </si>
  <si>
    <t>Наименование портфеля проектов, основанного на национальных и федеральных проектах Российской Федерации</t>
  </si>
  <si>
    <t xml:space="preserve">Предложение </t>
  </si>
  <si>
    <t xml:space="preserve">Наименование целевого показателя (таблица 1) </t>
  </si>
  <si>
    <t xml:space="preserve">Описание механизма реализации предложения </t>
  </si>
  <si>
    <t xml:space="preserve">Ответственный исполнитель </t>
  </si>
  <si>
    <t>Значения показателя по годам</t>
  </si>
  <si>
    <t>Таблица 2</t>
  </si>
  <si>
    <t>Финансовые затраты на реализацию (рублей)</t>
  </si>
  <si>
    <t>Сводные показатели муниципальных заданий</t>
  </si>
  <si>
    <t>Таблица 9</t>
  </si>
  <si>
    <t>Перечень возможных рисков при реализации муниципальной программы «Развитие транспортной системы города Покачи на 2019-2025 годы и на период до 2030 года» и мер по их преодолению</t>
  </si>
  <si>
    <t>Предложения граждан по реализации национальных проектов Российской Федерации в автономном округе, учтенные в муниципальной программе «Развитие транспортной системы города Покачи на 2019-2025 годы и на период до 2030 года»</t>
  </si>
  <si>
    <t>УЖКХ</t>
  </si>
  <si>
    <t>МУ «УКС»</t>
  </si>
  <si>
    <t>Соисполнитель 3 (МУ «УКС»)</t>
  </si>
  <si>
    <t>Соисполнитель 2 (КУМИ)</t>
  </si>
  <si>
    <t>Соисполнитель 1 (УпоВБГОиЧС)</t>
  </si>
  <si>
    <t>Ответственный исполнитель (УЖКХ)</t>
  </si>
  <si>
    <t>1. Портфели проектов, основанные на национальных и федеральных проектах Российской Федерации, Портфели проектов Ханты-Мансийского автономного округа – Югры (указывается перечень портфелей проектов, не основанных на национальных и федеральных проектах Российской Федерации), Проекты Ханты-Мансийского автономного округа – Югры (указываются проекты, не включенные в состав портфелей проектов Ханты-Мансийского автономного округа – Югры).</t>
  </si>
  <si>
    <t>УпоВБГОиЧС</t>
  </si>
  <si>
    <t>к постановлению администрации</t>
  </si>
  <si>
    <t>города Покачи</t>
  </si>
  <si>
    <t>УпоВБГОиЧС, УЖКХ, МУ «УКС»</t>
  </si>
  <si>
    <t>Замена и установка дорожных знаков (исполнение протокольного поручения - разработка схем проездов) (4, 4.1)</t>
  </si>
  <si>
    <t>Распределение финансовых ресурсов муниципальной программы</t>
  </si>
  <si>
    <t>Приложение № 2</t>
  </si>
  <si>
    <t xml:space="preserve">Подпрограмма 2. Строительство новых и совершенствование существующих автомобильных дорог путем реконструкции, капитального ремонта
</t>
  </si>
  <si>
    <t>№ 1021</t>
  </si>
  <si>
    <t>от 29.10.2021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</si>
</sst>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49" fontId="3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wrapText="1"/>
    </xf>
    <xf numFmtId="4" fontId="6" fillId="0" borderId="1" xfId="1" applyNumberFormat="1" applyFont="1" applyFill="1" applyBorder="1" applyAlignment="1">
      <alignment horizontal="center" vertical="top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2" fillId="0" borderId="0" xfId="0" applyFont="1" applyFill="1"/>
    <xf numFmtId="0" fontId="7" fillId="0" borderId="1" xfId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5" fillId="0" borderId="0" xfId="1" applyFont="1" applyFill="1"/>
    <xf numFmtId="0" fontId="0" fillId="0" borderId="0" xfId="0" applyFont="1" applyFill="1"/>
    <xf numFmtId="4" fontId="5" fillId="0" borderId="0" xfId="1" applyNumberFormat="1" applyFont="1" applyFill="1"/>
    <xf numFmtId="4" fontId="0" fillId="0" borderId="0" xfId="0" applyNumberFormat="1" applyFont="1" applyFill="1"/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1" fillId="0" borderId="1" xfId="1" applyFont="1" applyFill="1" applyBorder="1" applyAlignment="1">
      <alignment horizontal="center"/>
    </xf>
    <xf numFmtId="4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" fontId="6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6" fillId="0" borderId="12" xfId="1" applyNumberFormat="1" applyFont="1" applyFill="1" applyBorder="1" applyAlignment="1">
      <alignment horizontal="center" vertical="top"/>
    </xf>
    <xf numFmtId="4" fontId="4" fillId="0" borderId="0" xfId="0" applyNumberFormat="1" applyFont="1" applyFill="1" applyAlignment="1">
      <alignment horizontal="center"/>
    </xf>
    <xf numFmtId="4" fontId="6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/>
    <xf numFmtId="4" fontId="6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/>
    </xf>
    <xf numFmtId="4" fontId="6" fillId="2" borderId="1" xfId="1" applyNumberFormat="1" applyFont="1" applyFill="1" applyBorder="1" applyAlignment="1">
      <alignment horizontal="center" vertical="top"/>
    </xf>
    <xf numFmtId="4" fontId="6" fillId="2" borderId="1" xfId="1" applyNumberFormat="1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/>
    </xf>
    <xf numFmtId="0" fontId="0" fillId="2" borderId="0" xfId="0" applyFont="1" applyFill="1"/>
    <xf numFmtId="0" fontId="2" fillId="2" borderId="0" xfId="0" applyFont="1" applyFill="1" applyAlignment="1">
      <alignment horizontal="right"/>
    </xf>
    <xf numFmtId="4" fontId="0" fillId="2" borderId="0" xfId="0" applyNumberFormat="1" applyFont="1" applyFill="1"/>
    <xf numFmtId="2" fontId="8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0" xfId="1" applyNumberFormat="1" applyFont="1" applyFill="1"/>
    <xf numFmtId="4" fontId="1" fillId="2" borderId="0" xfId="0" applyNumberFormat="1" applyFont="1" applyFill="1"/>
    <xf numFmtId="0" fontId="6" fillId="0" borderId="3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top"/>
    </xf>
    <xf numFmtId="0" fontId="1" fillId="0" borderId="6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center" wrapText="1"/>
    </xf>
    <xf numFmtId="0" fontId="1" fillId="0" borderId="9" xfId="1" applyFont="1" applyFill="1" applyBorder="1" applyAlignment="1">
      <alignment horizontal="center" wrapText="1"/>
    </xf>
    <xf numFmtId="0" fontId="1" fillId="0" borderId="7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9" fillId="0" borderId="2" xfId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6" fillId="0" borderId="6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/>
    </xf>
    <xf numFmtId="0" fontId="2" fillId="0" borderId="4" xfId="0" applyFont="1" applyBorder="1" applyAlignment="1">
      <alignment horizontal="justify"/>
    </xf>
    <xf numFmtId="0" fontId="2" fillId="0" borderId="5" xfId="0" applyFont="1" applyBorder="1" applyAlignment="1">
      <alignment horizontal="justify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3" xfId="0" applyFont="1" applyBorder="1" applyAlignment="1">
      <alignment horizontal="justify" wrapText="1"/>
    </xf>
    <xf numFmtId="0" fontId="2" fillId="0" borderId="4" xfId="0" applyFont="1" applyBorder="1" applyAlignment="1">
      <alignment horizontal="justify" wrapText="1"/>
    </xf>
    <xf numFmtId="0" fontId="2" fillId="0" borderId="5" xfId="0" applyFont="1" applyBorder="1" applyAlignment="1">
      <alignment horizontal="justify" wrapText="1"/>
    </xf>
    <xf numFmtId="0" fontId="9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tabSelected="1" view="pageBreakPreview" topLeftCell="A86" zoomScale="96" zoomScaleNormal="100" zoomScaleSheetLayoutView="96" zoomScalePageLayoutView="71" workbookViewId="0">
      <selection activeCell="M5" sqref="M5"/>
    </sheetView>
  </sheetViews>
  <sheetFormatPr defaultRowHeight="15" x14ac:dyDescent="0.25"/>
  <cols>
    <col min="1" max="1" width="9.7109375" style="46" customWidth="1"/>
    <col min="2" max="2" width="52" style="48" customWidth="1"/>
    <col min="3" max="3" width="15.140625" style="48" customWidth="1"/>
    <col min="4" max="4" width="16.42578125" style="48" customWidth="1"/>
    <col min="5" max="5" width="13.85546875" style="48" customWidth="1"/>
    <col min="6" max="6" width="14" style="48" customWidth="1"/>
    <col min="7" max="7" width="14.140625" style="75" customWidth="1"/>
    <col min="8" max="8" width="14.42578125" style="75" customWidth="1"/>
    <col min="9" max="9" width="14.85546875" style="75" customWidth="1"/>
    <col min="10" max="10" width="13.42578125" style="75" customWidth="1"/>
    <col min="11" max="11" width="16.28515625" style="75" bestFit="1" customWidth="1"/>
    <col min="12" max="12" width="13.5703125" style="75" bestFit="1" customWidth="1"/>
    <col min="13" max="14" width="12.7109375" style="48" bestFit="1" customWidth="1"/>
    <col min="15" max="16" width="9.140625" style="48"/>
    <col min="17" max="17" width="12.42578125" style="48" customWidth="1"/>
    <col min="18" max="18" width="13.5703125" style="48" bestFit="1" customWidth="1"/>
    <col min="19" max="19" width="11.140625" style="48" bestFit="1" customWidth="1"/>
    <col min="20" max="16384" width="9.140625" style="48"/>
  </cols>
  <sheetData>
    <row r="1" spans="1:17" ht="15.75" x14ac:dyDescent="0.25">
      <c r="G1" s="68"/>
      <c r="H1" s="68"/>
      <c r="I1" s="76"/>
      <c r="J1" s="76"/>
      <c r="L1" s="68"/>
      <c r="M1" s="40"/>
      <c r="N1" s="56"/>
      <c r="O1" s="56"/>
      <c r="P1" s="56"/>
      <c r="Q1" s="56" t="s">
        <v>152</v>
      </c>
    </row>
    <row r="2" spans="1:17" ht="15.75" x14ac:dyDescent="0.25">
      <c r="G2" s="69"/>
      <c r="H2" s="114"/>
      <c r="I2" s="114"/>
      <c r="J2" s="114"/>
      <c r="L2" s="69"/>
      <c r="M2" s="55"/>
      <c r="N2" s="107" t="s">
        <v>147</v>
      </c>
      <c r="O2" s="107"/>
      <c r="P2" s="107"/>
      <c r="Q2" s="107"/>
    </row>
    <row r="3" spans="1:17" ht="15.75" x14ac:dyDescent="0.25">
      <c r="G3" s="68"/>
      <c r="H3" s="114"/>
      <c r="I3" s="114"/>
      <c r="J3" s="114"/>
      <c r="L3" s="68"/>
      <c r="O3" s="108" t="s">
        <v>148</v>
      </c>
      <c r="P3" s="108"/>
      <c r="Q3" s="108"/>
    </row>
    <row r="4" spans="1:17" ht="15.75" x14ac:dyDescent="0.25">
      <c r="G4" s="69"/>
      <c r="H4" s="114"/>
      <c r="I4" s="114"/>
      <c r="J4" s="114"/>
      <c r="L4" s="69"/>
      <c r="O4" s="55" t="s">
        <v>155</v>
      </c>
      <c r="P4" s="55"/>
      <c r="Q4" s="55" t="s">
        <v>154</v>
      </c>
    </row>
    <row r="5" spans="1:17" ht="15.75" x14ac:dyDescent="0.25">
      <c r="G5" s="68"/>
      <c r="H5" s="76"/>
      <c r="I5" s="76"/>
      <c r="J5" s="76"/>
      <c r="L5" s="68"/>
      <c r="M5" s="59"/>
      <c r="N5" s="59"/>
      <c r="O5" s="59"/>
      <c r="P5" s="59"/>
      <c r="Q5" s="59" t="s">
        <v>133</v>
      </c>
    </row>
    <row r="6" spans="1:17" ht="18.75" x14ac:dyDescent="0.25">
      <c r="A6" s="39"/>
      <c r="B6" s="47"/>
      <c r="F6" s="16"/>
      <c r="G6" s="68"/>
      <c r="H6" s="68"/>
      <c r="I6" s="76"/>
      <c r="J6" s="76"/>
      <c r="K6" s="78"/>
      <c r="L6" s="68"/>
      <c r="M6" s="40"/>
      <c r="N6" s="59"/>
      <c r="O6" s="59"/>
      <c r="P6" s="59"/>
      <c r="Q6" s="59"/>
    </row>
    <row r="7" spans="1:17" ht="15" customHeight="1" x14ac:dyDescent="0.25">
      <c r="A7" s="39"/>
      <c r="B7" s="47"/>
      <c r="C7" s="47"/>
      <c r="D7" s="47"/>
      <c r="E7" s="49"/>
      <c r="F7" s="49"/>
      <c r="G7" s="68"/>
      <c r="H7" s="68"/>
      <c r="I7" s="76"/>
      <c r="J7" s="76"/>
      <c r="K7" s="79"/>
      <c r="L7" s="68"/>
      <c r="M7" s="40"/>
      <c r="N7" s="59"/>
      <c r="O7" s="59"/>
      <c r="P7" s="59"/>
      <c r="Q7" s="59"/>
    </row>
    <row r="8" spans="1:17" ht="36.75" customHeight="1" x14ac:dyDescent="0.25">
      <c r="A8" s="109" t="s">
        <v>151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</row>
    <row r="9" spans="1:17" ht="21" customHeight="1" x14ac:dyDescent="0.25">
      <c r="A9" s="86" t="s">
        <v>23</v>
      </c>
      <c r="B9" s="86" t="s">
        <v>98</v>
      </c>
      <c r="C9" s="86" t="s">
        <v>99</v>
      </c>
      <c r="D9" s="86" t="s">
        <v>0</v>
      </c>
      <c r="E9" s="110" t="s">
        <v>134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2"/>
    </row>
    <row r="10" spans="1:17" ht="18" customHeight="1" x14ac:dyDescent="0.25">
      <c r="A10" s="87"/>
      <c r="B10" s="87"/>
      <c r="C10" s="87"/>
      <c r="D10" s="87"/>
      <c r="E10" s="113" t="s">
        <v>13</v>
      </c>
      <c r="F10" s="113" t="s">
        <v>100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7" ht="17.25" customHeight="1" x14ac:dyDescent="0.25">
      <c r="A11" s="88"/>
      <c r="B11" s="88"/>
      <c r="C11" s="88"/>
      <c r="D11" s="88"/>
      <c r="E11" s="113"/>
      <c r="F11" s="66" t="s">
        <v>2</v>
      </c>
      <c r="G11" s="70" t="s">
        <v>3</v>
      </c>
      <c r="H11" s="70" t="s">
        <v>4</v>
      </c>
      <c r="I11" s="70" t="s">
        <v>117</v>
      </c>
      <c r="J11" s="70" t="s">
        <v>5</v>
      </c>
      <c r="K11" s="70" t="s">
        <v>6</v>
      </c>
      <c r="L11" s="70" t="s">
        <v>7</v>
      </c>
      <c r="M11" s="60" t="s">
        <v>8</v>
      </c>
      <c r="N11" s="60" t="s">
        <v>9</v>
      </c>
      <c r="O11" s="60" t="s">
        <v>10</v>
      </c>
      <c r="P11" s="60" t="s">
        <v>11</v>
      </c>
      <c r="Q11" s="60" t="s">
        <v>12</v>
      </c>
    </row>
    <row r="12" spans="1:17" x14ac:dyDescent="0.25">
      <c r="A12" s="41">
        <v>1</v>
      </c>
      <c r="B12" s="41">
        <v>2</v>
      </c>
      <c r="C12" s="41">
        <v>3</v>
      </c>
      <c r="D12" s="41">
        <v>4</v>
      </c>
      <c r="E12" s="41">
        <v>5</v>
      </c>
      <c r="F12" s="41">
        <v>6</v>
      </c>
      <c r="G12" s="71">
        <v>7</v>
      </c>
      <c r="H12" s="71">
        <v>8</v>
      </c>
      <c r="I12" s="71">
        <v>9</v>
      </c>
      <c r="J12" s="71">
        <v>10</v>
      </c>
      <c r="K12" s="71">
        <v>11</v>
      </c>
      <c r="L12" s="71">
        <v>12</v>
      </c>
      <c r="M12" s="41">
        <v>13</v>
      </c>
      <c r="N12" s="41">
        <v>14</v>
      </c>
      <c r="O12" s="41">
        <v>15</v>
      </c>
      <c r="P12" s="41">
        <v>16</v>
      </c>
      <c r="Q12" s="41">
        <v>17</v>
      </c>
    </row>
    <row r="13" spans="1:17" ht="15" customHeight="1" x14ac:dyDescent="0.25">
      <c r="A13" s="81" t="s">
        <v>101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ht="15" customHeight="1" x14ac:dyDescent="0.25">
      <c r="A14" s="89" t="s">
        <v>71</v>
      </c>
      <c r="B14" s="84" t="s">
        <v>93</v>
      </c>
      <c r="C14" s="85" t="s">
        <v>139</v>
      </c>
      <c r="D14" s="42" t="s">
        <v>13</v>
      </c>
      <c r="E14" s="15">
        <f t="shared" ref="E14:E23" si="0">SUM(F14:Q14)</f>
        <v>36211594.539999999</v>
      </c>
      <c r="F14" s="15">
        <f t="shared" ref="F14:Q14" si="1">F16+F17+F18</f>
        <v>6863857.5599999996</v>
      </c>
      <c r="G14" s="72">
        <f>G16+G17+G18</f>
        <v>7307517.9000000004</v>
      </c>
      <c r="H14" s="72">
        <f t="shared" si="1"/>
        <v>2106978.6800000002</v>
      </c>
      <c r="I14" s="72">
        <f t="shared" si="1"/>
        <v>5167877.1399999997</v>
      </c>
      <c r="J14" s="72">
        <f t="shared" si="1"/>
        <v>7382681.6299999999</v>
      </c>
      <c r="K14" s="72">
        <f t="shared" si="1"/>
        <v>7382681.6299999999</v>
      </c>
      <c r="L14" s="72">
        <f>L16+L17+L18</f>
        <v>0</v>
      </c>
      <c r="M14" s="15">
        <f t="shared" si="1"/>
        <v>0</v>
      </c>
      <c r="N14" s="15">
        <f t="shared" si="1"/>
        <v>0</v>
      </c>
      <c r="O14" s="15">
        <f t="shared" si="1"/>
        <v>0</v>
      </c>
      <c r="P14" s="15">
        <f t="shared" si="1"/>
        <v>0</v>
      </c>
      <c r="Q14" s="15">
        <f t="shared" si="1"/>
        <v>0</v>
      </c>
    </row>
    <row r="15" spans="1:17" x14ac:dyDescent="0.25">
      <c r="A15" s="89"/>
      <c r="B15" s="84"/>
      <c r="C15" s="85"/>
      <c r="D15" s="43" t="s">
        <v>14</v>
      </c>
      <c r="E15" s="15">
        <f t="shared" si="0"/>
        <v>0</v>
      </c>
      <c r="F15" s="15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</row>
    <row r="16" spans="1:17" ht="22.5" x14ac:dyDescent="0.25">
      <c r="A16" s="89"/>
      <c r="B16" s="84"/>
      <c r="C16" s="85"/>
      <c r="D16" s="43" t="s">
        <v>15</v>
      </c>
      <c r="E16" s="15">
        <f t="shared" si="0"/>
        <v>0</v>
      </c>
      <c r="F16" s="44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</row>
    <row r="17" spans="1:17" x14ac:dyDescent="0.25">
      <c r="A17" s="89"/>
      <c r="B17" s="84"/>
      <c r="C17" s="85"/>
      <c r="D17" s="43" t="s">
        <v>16</v>
      </c>
      <c r="E17" s="15">
        <f t="shared" si="0"/>
        <v>36211594.539999999</v>
      </c>
      <c r="F17" s="15">
        <v>6863857.5599999996</v>
      </c>
      <c r="G17" s="72">
        <v>7307517.9000000004</v>
      </c>
      <c r="H17" s="72">
        <v>2106978.6800000002</v>
      </c>
      <c r="I17" s="72">
        <v>5167877.1399999997</v>
      </c>
      <c r="J17" s="72">
        <v>7382681.6299999999</v>
      </c>
      <c r="K17" s="73">
        <v>7382681.6299999999</v>
      </c>
      <c r="L17" s="73">
        <v>0</v>
      </c>
      <c r="M17" s="44">
        <v>0</v>
      </c>
      <c r="N17" s="44">
        <v>0</v>
      </c>
      <c r="O17" s="44">
        <v>0</v>
      </c>
      <c r="P17" s="44">
        <v>0</v>
      </c>
      <c r="Q17" s="15">
        <v>0</v>
      </c>
    </row>
    <row r="18" spans="1:17" ht="22.5" x14ac:dyDescent="0.25">
      <c r="A18" s="89"/>
      <c r="B18" s="84"/>
      <c r="C18" s="85"/>
      <c r="D18" s="43" t="s">
        <v>17</v>
      </c>
      <c r="E18" s="15">
        <f t="shared" si="0"/>
        <v>0</v>
      </c>
      <c r="F18" s="15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</row>
    <row r="19" spans="1:17" x14ac:dyDescent="0.25">
      <c r="A19" s="85"/>
      <c r="B19" s="84" t="s">
        <v>109</v>
      </c>
      <c r="C19" s="115"/>
      <c r="D19" s="42" t="s">
        <v>13</v>
      </c>
      <c r="E19" s="15">
        <f t="shared" si="0"/>
        <v>36211594.539999999</v>
      </c>
      <c r="F19" s="23">
        <f t="shared" ref="F19:Q19" si="2">F21+F22+F23</f>
        <v>6863857.5599999996</v>
      </c>
      <c r="G19" s="74">
        <f t="shared" si="2"/>
        <v>7307517.9000000004</v>
      </c>
      <c r="H19" s="74">
        <f>H21+H22+H23</f>
        <v>2106978.6800000002</v>
      </c>
      <c r="I19" s="74">
        <f t="shared" si="2"/>
        <v>5167877.1399999997</v>
      </c>
      <c r="J19" s="74">
        <f t="shared" si="2"/>
        <v>7382681.6299999999</v>
      </c>
      <c r="K19" s="74">
        <f t="shared" si="2"/>
        <v>7382681.6299999999</v>
      </c>
      <c r="L19" s="74">
        <f t="shared" si="2"/>
        <v>0</v>
      </c>
      <c r="M19" s="23">
        <f t="shared" si="2"/>
        <v>0</v>
      </c>
      <c r="N19" s="23">
        <f t="shared" si="2"/>
        <v>0</v>
      </c>
      <c r="O19" s="23">
        <f t="shared" si="2"/>
        <v>0</v>
      </c>
      <c r="P19" s="23">
        <f t="shared" si="2"/>
        <v>0</v>
      </c>
      <c r="Q19" s="23">
        <f t="shared" si="2"/>
        <v>0</v>
      </c>
    </row>
    <row r="20" spans="1:17" ht="13.5" customHeight="1" x14ac:dyDescent="0.25">
      <c r="A20" s="85"/>
      <c r="B20" s="84"/>
      <c r="C20" s="116"/>
      <c r="D20" s="43" t="s">
        <v>14</v>
      </c>
      <c r="E20" s="15">
        <f t="shared" si="0"/>
        <v>0</v>
      </c>
      <c r="F20" s="15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</row>
    <row r="21" spans="1:17" ht="22.5" x14ac:dyDescent="0.25">
      <c r="A21" s="85"/>
      <c r="B21" s="84"/>
      <c r="C21" s="116"/>
      <c r="D21" s="43" t="s">
        <v>15</v>
      </c>
      <c r="E21" s="15">
        <f t="shared" si="0"/>
        <v>0</v>
      </c>
      <c r="F21" s="23">
        <f t="shared" ref="F21:Q23" si="3">F16</f>
        <v>0</v>
      </c>
      <c r="G21" s="74">
        <f t="shared" si="3"/>
        <v>0</v>
      </c>
      <c r="H21" s="74">
        <f t="shared" si="3"/>
        <v>0</v>
      </c>
      <c r="I21" s="74">
        <f t="shared" si="3"/>
        <v>0</v>
      </c>
      <c r="J21" s="74">
        <f t="shared" si="3"/>
        <v>0</v>
      </c>
      <c r="K21" s="74">
        <f t="shared" si="3"/>
        <v>0</v>
      </c>
      <c r="L21" s="74">
        <f t="shared" si="3"/>
        <v>0</v>
      </c>
      <c r="M21" s="23">
        <f t="shared" si="3"/>
        <v>0</v>
      </c>
      <c r="N21" s="23">
        <f t="shared" si="3"/>
        <v>0</v>
      </c>
      <c r="O21" s="23">
        <f t="shared" si="3"/>
        <v>0</v>
      </c>
      <c r="P21" s="23">
        <f t="shared" si="3"/>
        <v>0</v>
      </c>
      <c r="Q21" s="23">
        <f t="shared" si="3"/>
        <v>0</v>
      </c>
    </row>
    <row r="22" spans="1:17" x14ac:dyDescent="0.25">
      <c r="A22" s="85"/>
      <c r="B22" s="84"/>
      <c r="C22" s="116"/>
      <c r="D22" s="43" t="s">
        <v>16</v>
      </c>
      <c r="E22" s="15">
        <f t="shared" si="0"/>
        <v>36211594.539999999</v>
      </c>
      <c r="F22" s="23">
        <f t="shared" si="3"/>
        <v>6863857.5599999996</v>
      </c>
      <c r="G22" s="74">
        <f>G17</f>
        <v>7307517.9000000004</v>
      </c>
      <c r="H22" s="74">
        <f>H17</f>
        <v>2106978.6800000002</v>
      </c>
      <c r="I22" s="74">
        <f t="shared" si="3"/>
        <v>5167877.1399999997</v>
      </c>
      <c r="J22" s="74">
        <f t="shared" si="3"/>
        <v>7382681.6299999999</v>
      </c>
      <c r="K22" s="74">
        <f t="shared" si="3"/>
        <v>7382681.6299999999</v>
      </c>
      <c r="L22" s="74">
        <f>L17</f>
        <v>0</v>
      </c>
      <c r="M22" s="23">
        <f t="shared" si="3"/>
        <v>0</v>
      </c>
      <c r="N22" s="23">
        <f t="shared" si="3"/>
        <v>0</v>
      </c>
      <c r="O22" s="23">
        <f t="shared" si="3"/>
        <v>0</v>
      </c>
      <c r="P22" s="23">
        <f t="shared" si="3"/>
        <v>0</v>
      </c>
      <c r="Q22" s="23">
        <f t="shared" si="3"/>
        <v>0</v>
      </c>
    </row>
    <row r="23" spans="1:17" ht="22.5" x14ac:dyDescent="0.25">
      <c r="A23" s="85"/>
      <c r="B23" s="84"/>
      <c r="C23" s="117"/>
      <c r="D23" s="43" t="s">
        <v>17</v>
      </c>
      <c r="E23" s="15">
        <f t="shared" si="0"/>
        <v>0</v>
      </c>
      <c r="F23" s="23">
        <f t="shared" si="3"/>
        <v>0</v>
      </c>
      <c r="G23" s="74">
        <f t="shared" si="3"/>
        <v>0</v>
      </c>
      <c r="H23" s="74">
        <f t="shared" si="3"/>
        <v>0</v>
      </c>
      <c r="I23" s="74">
        <f t="shared" si="3"/>
        <v>0</v>
      </c>
      <c r="J23" s="74">
        <f t="shared" si="3"/>
        <v>0</v>
      </c>
      <c r="K23" s="74">
        <f t="shared" si="3"/>
        <v>0</v>
      </c>
      <c r="L23" s="74">
        <f t="shared" si="3"/>
        <v>0</v>
      </c>
      <c r="M23" s="23">
        <f t="shared" si="3"/>
        <v>0</v>
      </c>
      <c r="N23" s="23">
        <f t="shared" si="3"/>
        <v>0</v>
      </c>
      <c r="O23" s="23">
        <f t="shared" si="3"/>
        <v>0</v>
      </c>
      <c r="P23" s="23">
        <f t="shared" si="3"/>
        <v>0</v>
      </c>
      <c r="Q23" s="23">
        <f t="shared" si="3"/>
        <v>0</v>
      </c>
    </row>
    <row r="24" spans="1:17" ht="15" customHeight="1" x14ac:dyDescent="0.25">
      <c r="A24" s="81" t="s">
        <v>153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</row>
    <row r="25" spans="1:17" ht="15" customHeight="1" x14ac:dyDescent="0.25">
      <c r="A25" s="83" t="s">
        <v>70</v>
      </c>
      <c r="B25" s="84" t="s">
        <v>94</v>
      </c>
      <c r="C25" s="85" t="s">
        <v>140</v>
      </c>
      <c r="D25" s="42" t="s">
        <v>13</v>
      </c>
      <c r="E25" s="15">
        <f t="shared" ref="E25:E44" si="4">SUM(F25:Q25)</f>
        <v>809280.63</v>
      </c>
      <c r="F25" s="15">
        <f>F27+F28</f>
        <v>209280.63</v>
      </c>
      <c r="G25" s="72">
        <f>G27+G28+G29</f>
        <v>0</v>
      </c>
      <c r="H25" s="72">
        <f t="shared" ref="H25" si="5">H27+H28+H29</f>
        <v>600000</v>
      </c>
      <c r="I25" s="72">
        <f t="shared" ref="I25" si="6">I27+I28+I29</f>
        <v>0</v>
      </c>
      <c r="J25" s="72">
        <f>J27+J28+J29</f>
        <v>0</v>
      </c>
      <c r="K25" s="72">
        <f>K27+K28</f>
        <v>0</v>
      </c>
      <c r="L25" s="72">
        <f>L27+L28+L29</f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</row>
    <row r="26" spans="1:17" ht="15" customHeight="1" x14ac:dyDescent="0.25">
      <c r="A26" s="83"/>
      <c r="B26" s="84"/>
      <c r="C26" s="85"/>
      <c r="D26" s="43" t="s">
        <v>14</v>
      </c>
      <c r="E26" s="15">
        <f t="shared" si="4"/>
        <v>0</v>
      </c>
      <c r="F26" s="15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</row>
    <row r="27" spans="1:17" ht="22.5" x14ac:dyDescent="0.25">
      <c r="A27" s="83"/>
      <c r="B27" s="84"/>
      <c r="C27" s="85"/>
      <c r="D27" s="43" t="s">
        <v>15</v>
      </c>
      <c r="E27" s="15">
        <f t="shared" si="4"/>
        <v>0</v>
      </c>
      <c r="F27" s="15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</row>
    <row r="28" spans="1:17" x14ac:dyDescent="0.25">
      <c r="A28" s="83"/>
      <c r="B28" s="84"/>
      <c r="C28" s="85"/>
      <c r="D28" s="43" t="s">
        <v>16</v>
      </c>
      <c r="E28" s="15">
        <f t="shared" si="4"/>
        <v>809280.63</v>
      </c>
      <c r="F28" s="15">
        <v>209280.63</v>
      </c>
      <c r="G28" s="72">
        <v>0</v>
      </c>
      <c r="H28" s="72">
        <v>600000</v>
      </c>
      <c r="I28" s="72">
        <v>0</v>
      </c>
      <c r="J28" s="72">
        <v>0</v>
      </c>
      <c r="K28" s="72">
        <v>0</v>
      </c>
      <c r="L28" s="72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</row>
    <row r="29" spans="1:17" ht="22.5" x14ac:dyDescent="0.25">
      <c r="A29" s="83"/>
      <c r="B29" s="84"/>
      <c r="C29" s="85"/>
      <c r="D29" s="43" t="s">
        <v>17</v>
      </c>
      <c r="E29" s="15">
        <f t="shared" si="4"/>
        <v>0</v>
      </c>
      <c r="F29" s="15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</row>
    <row r="30" spans="1:17" ht="12.75" customHeight="1" x14ac:dyDescent="0.25">
      <c r="A30" s="83" t="s">
        <v>59</v>
      </c>
      <c r="B30" s="84" t="s">
        <v>95</v>
      </c>
      <c r="C30" s="85" t="s">
        <v>140</v>
      </c>
      <c r="D30" s="42" t="s">
        <v>13</v>
      </c>
      <c r="E30" s="15">
        <f t="shared" si="4"/>
        <v>30610197.09</v>
      </c>
      <c r="F30" s="15">
        <f>F32+F33</f>
        <v>8380740</v>
      </c>
      <c r="G30" s="72">
        <f>G32+G33</f>
        <v>1790492</v>
      </c>
      <c r="H30" s="72">
        <f t="shared" ref="H30:Q30" si="7">H32+H33</f>
        <v>3833465.09</v>
      </c>
      <c r="I30" s="72">
        <f t="shared" si="7"/>
        <v>4015300</v>
      </c>
      <c r="J30" s="72">
        <f t="shared" si="7"/>
        <v>6263800</v>
      </c>
      <c r="K30" s="72">
        <f t="shared" si="7"/>
        <v>6326400</v>
      </c>
      <c r="L30" s="72">
        <f t="shared" si="7"/>
        <v>0</v>
      </c>
      <c r="M30" s="15">
        <f t="shared" si="7"/>
        <v>0</v>
      </c>
      <c r="N30" s="15">
        <f t="shared" si="7"/>
        <v>0</v>
      </c>
      <c r="O30" s="15">
        <f t="shared" si="7"/>
        <v>0</v>
      </c>
      <c r="P30" s="15">
        <f t="shared" si="7"/>
        <v>0</v>
      </c>
      <c r="Q30" s="15">
        <f t="shared" si="7"/>
        <v>0</v>
      </c>
    </row>
    <row r="31" spans="1:17" ht="12.75" customHeight="1" x14ac:dyDescent="0.25">
      <c r="A31" s="83"/>
      <c r="B31" s="84"/>
      <c r="C31" s="85"/>
      <c r="D31" s="43" t="s">
        <v>14</v>
      </c>
      <c r="E31" s="15">
        <f t="shared" si="4"/>
        <v>0</v>
      </c>
      <c r="F31" s="15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</row>
    <row r="32" spans="1:17" ht="26.25" customHeight="1" x14ac:dyDescent="0.25">
      <c r="A32" s="83"/>
      <c r="B32" s="84"/>
      <c r="C32" s="85"/>
      <c r="D32" s="43" t="s">
        <v>15</v>
      </c>
      <c r="E32" s="15">
        <f t="shared" si="4"/>
        <v>7961700</v>
      </c>
      <c r="F32" s="15">
        <v>7961700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</row>
    <row r="33" spans="1:17" x14ac:dyDescent="0.25">
      <c r="A33" s="83"/>
      <c r="B33" s="84"/>
      <c r="C33" s="85"/>
      <c r="D33" s="43" t="s">
        <v>16</v>
      </c>
      <c r="E33" s="15">
        <f t="shared" si="4"/>
        <v>22648497.09</v>
      </c>
      <c r="F33" s="15">
        <v>419040</v>
      </c>
      <c r="G33" s="72">
        <v>1790492</v>
      </c>
      <c r="H33" s="72">
        <v>3833465.09</v>
      </c>
      <c r="I33" s="72">
        <v>4015300</v>
      </c>
      <c r="J33" s="72">
        <v>6263800</v>
      </c>
      <c r="K33" s="72">
        <v>6326400</v>
      </c>
      <c r="L33" s="72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ht="22.5" x14ac:dyDescent="0.25">
      <c r="A34" s="83"/>
      <c r="B34" s="84"/>
      <c r="C34" s="85"/>
      <c r="D34" s="43" t="s">
        <v>17</v>
      </c>
      <c r="E34" s="15">
        <f t="shared" si="4"/>
        <v>0</v>
      </c>
      <c r="F34" s="15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</row>
    <row r="35" spans="1:17" ht="15" customHeight="1" x14ac:dyDescent="0.25">
      <c r="A35" s="83" t="s">
        <v>60</v>
      </c>
      <c r="B35" s="84" t="s">
        <v>96</v>
      </c>
      <c r="C35" s="85" t="s">
        <v>140</v>
      </c>
      <c r="D35" s="42" t="s">
        <v>13</v>
      </c>
      <c r="E35" s="15">
        <f t="shared" si="4"/>
        <v>2397500</v>
      </c>
      <c r="F35" s="15">
        <f>F37+F38</f>
        <v>2397500</v>
      </c>
      <c r="G35" s="72">
        <f>G37+G38</f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</row>
    <row r="36" spans="1:17" x14ac:dyDescent="0.25">
      <c r="A36" s="83"/>
      <c r="B36" s="84"/>
      <c r="C36" s="85"/>
      <c r="D36" s="43" t="s">
        <v>14</v>
      </c>
      <c r="E36" s="15">
        <f t="shared" si="4"/>
        <v>0</v>
      </c>
      <c r="F36" s="15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</row>
    <row r="37" spans="1:17" ht="22.5" x14ac:dyDescent="0.25">
      <c r="A37" s="83"/>
      <c r="B37" s="84"/>
      <c r="C37" s="85"/>
      <c r="D37" s="43" t="s">
        <v>15</v>
      </c>
      <c r="E37" s="15">
        <f t="shared" si="4"/>
        <v>0</v>
      </c>
      <c r="F37" s="15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</row>
    <row r="38" spans="1:17" x14ac:dyDescent="0.25">
      <c r="A38" s="83"/>
      <c r="B38" s="84"/>
      <c r="C38" s="85"/>
      <c r="D38" s="43" t="s">
        <v>16</v>
      </c>
      <c r="E38" s="15">
        <f t="shared" si="4"/>
        <v>2397500</v>
      </c>
      <c r="F38" s="15">
        <v>2397500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</row>
    <row r="39" spans="1:17" ht="22.5" x14ac:dyDescent="0.25">
      <c r="A39" s="83"/>
      <c r="B39" s="84"/>
      <c r="C39" s="85"/>
      <c r="D39" s="43" t="s">
        <v>17</v>
      </c>
      <c r="E39" s="15">
        <f t="shared" si="4"/>
        <v>0</v>
      </c>
      <c r="F39" s="15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</row>
    <row r="40" spans="1:17" ht="15" customHeight="1" x14ac:dyDescent="0.25">
      <c r="A40" s="119"/>
      <c r="B40" s="84" t="s">
        <v>110</v>
      </c>
      <c r="C40" s="118"/>
      <c r="D40" s="42" t="s">
        <v>13</v>
      </c>
      <c r="E40" s="15">
        <f t="shared" si="4"/>
        <v>33816977.719999999</v>
      </c>
      <c r="F40" s="23">
        <f>F42+F43+F44</f>
        <v>10987520.629999999</v>
      </c>
      <c r="G40" s="74">
        <f>G42+G43+G44</f>
        <v>1790492</v>
      </c>
      <c r="H40" s="74">
        <f t="shared" ref="H40:J40" si="8">H42+H43+H44</f>
        <v>4433465.09</v>
      </c>
      <c r="I40" s="74">
        <f t="shared" si="8"/>
        <v>4015300</v>
      </c>
      <c r="J40" s="74">
        <f t="shared" si="8"/>
        <v>6263800</v>
      </c>
      <c r="K40" s="74">
        <f>K42+K43+K44</f>
        <v>6326400</v>
      </c>
      <c r="L40" s="74">
        <f>L42+L43+L44</f>
        <v>0</v>
      </c>
      <c r="M40" s="23">
        <f t="shared" ref="M40:Q40" si="9">M42+M43+M44</f>
        <v>0</v>
      </c>
      <c r="N40" s="23">
        <f t="shared" si="9"/>
        <v>0</v>
      </c>
      <c r="O40" s="23">
        <f t="shared" si="9"/>
        <v>0</v>
      </c>
      <c r="P40" s="23">
        <f t="shared" si="9"/>
        <v>0</v>
      </c>
      <c r="Q40" s="23">
        <f t="shared" si="9"/>
        <v>0</v>
      </c>
    </row>
    <row r="41" spans="1:17" ht="12" customHeight="1" x14ac:dyDescent="0.25">
      <c r="A41" s="119"/>
      <c r="B41" s="84"/>
      <c r="C41" s="118"/>
      <c r="D41" s="43" t="s">
        <v>14</v>
      </c>
      <c r="E41" s="15">
        <f t="shared" si="4"/>
        <v>0</v>
      </c>
      <c r="F41" s="15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</row>
    <row r="42" spans="1:17" ht="26.25" customHeight="1" x14ac:dyDescent="0.25">
      <c r="A42" s="119"/>
      <c r="B42" s="84"/>
      <c r="C42" s="118"/>
      <c r="D42" s="43" t="s">
        <v>15</v>
      </c>
      <c r="E42" s="15">
        <f t="shared" si="4"/>
        <v>7961700</v>
      </c>
      <c r="F42" s="23">
        <f>F27+F32+F37</f>
        <v>7961700</v>
      </c>
      <c r="G42" s="74">
        <f>G27+G32+G37</f>
        <v>0</v>
      </c>
      <c r="H42" s="74">
        <f t="shared" ref="H42:J42" si="10">H27+H32+H37</f>
        <v>0</v>
      </c>
      <c r="I42" s="74">
        <f t="shared" si="10"/>
        <v>0</v>
      </c>
      <c r="J42" s="74">
        <f t="shared" si="10"/>
        <v>0</v>
      </c>
      <c r="K42" s="74">
        <f>K27+K32+K37</f>
        <v>0</v>
      </c>
      <c r="L42" s="74">
        <f>L27+L32+L37</f>
        <v>0</v>
      </c>
      <c r="M42" s="23">
        <f t="shared" ref="M42:Q42" si="11">M27+M32+M37</f>
        <v>0</v>
      </c>
      <c r="N42" s="23">
        <f t="shared" si="11"/>
        <v>0</v>
      </c>
      <c r="O42" s="23">
        <f t="shared" si="11"/>
        <v>0</v>
      </c>
      <c r="P42" s="23">
        <f t="shared" si="11"/>
        <v>0</v>
      </c>
      <c r="Q42" s="23">
        <f t="shared" si="11"/>
        <v>0</v>
      </c>
    </row>
    <row r="43" spans="1:17" ht="15" customHeight="1" x14ac:dyDescent="0.25">
      <c r="A43" s="119"/>
      <c r="B43" s="84"/>
      <c r="C43" s="118"/>
      <c r="D43" s="43" t="s">
        <v>16</v>
      </c>
      <c r="E43" s="15">
        <f t="shared" si="4"/>
        <v>25855277.719999999</v>
      </c>
      <c r="F43" s="23">
        <f>F28+F33+F38</f>
        <v>3025820.63</v>
      </c>
      <c r="G43" s="74">
        <f>G38+G33+G28</f>
        <v>1790492</v>
      </c>
      <c r="H43" s="74">
        <f t="shared" ref="H43:J43" si="12">H28+H33</f>
        <v>4433465.09</v>
      </c>
      <c r="I43" s="74">
        <f t="shared" si="12"/>
        <v>4015300</v>
      </c>
      <c r="J43" s="74">
        <f t="shared" si="12"/>
        <v>6263800</v>
      </c>
      <c r="K43" s="74">
        <f>K28+K33+K38</f>
        <v>6326400</v>
      </c>
      <c r="L43" s="74">
        <f>L38+L33+L28</f>
        <v>0</v>
      </c>
      <c r="M43" s="23">
        <f t="shared" ref="M43:Q43" si="13">M28+M33</f>
        <v>0</v>
      </c>
      <c r="N43" s="23">
        <f t="shared" si="13"/>
        <v>0</v>
      </c>
      <c r="O43" s="23">
        <f t="shared" si="13"/>
        <v>0</v>
      </c>
      <c r="P43" s="23">
        <f t="shared" si="13"/>
        <v>0</v>
      </c>
      <c r="Q43" s="23">
        <f t="shared" si="13"/>
        <v>0</v>
      </c>
    </row>
    <row r="44" spans="1:17" ht="23.25" customHeight="1" x14ac:dyDescent="0.25">
      <c r="A44" s="119"/>
      <c r="B44" s="84"/>
      <c r="C44" s="118"/>
      <c r="D44" s="43" t="s">
        <v>17</v>
      </c>
      <c r="E44" s="15">
        <f t="shared" si="4"/>
        <v>0</v>
      </c>
      <c r="F44" s="23">
        <f>F29+F34</f>
        <v>0</v>
      </c>
      <c r="G44" s="74">
        <f>G29+G34</f>
        <v>0</v>
      </c>
      <c r="H44" s="72">
        <v>0</v>
      </c>
      <c r="I44" s="72">
        <v>0</v>
      </c>
      <c r="J44" s="72">
        <v>0</v>
      </c>
      <c r="K44" s="74">
        <f>K29+K34</f>
        <v>0</v>
      </c>
      <c r="L44" s="74">
        <f>L29+L34</f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5">
      <c r="A45" s="81" t="s">
        <v>102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</row>
    <row r="46" spans="1:17" ht="15" customHeight="1" x14ac:dyDescent="0.25">
      <c r="A46" s="83" t="s">
        <v>69</v>
      </c>
      <c r="B46" s="84" t="s">
        <v>97</v>
      </c>
      <c r="C46" s="85" t="s">
        <v>149</v>
      </c>
      <c r="D46" s="42" t="s">
        <v>13</v>
      </c>
      <c r="E46" s="15">
        <f>SUM(F46:Q46)</f>
        <v>134713252.36000001</v>
      </c>
      <c r="F46" s="15">
        <f t="shared" ref="F46:Q46" si="14">F48+F49+F50</f>
        <v>31209984.91</v>
      </c>
      <c r="G46" s="72">
        <f t="shared" si="14"/>
        <v>31468481.620000001</v>
      </c>
      <c r="H46" s="72">
        <f>H48+H49+H50</f>
        <v>21416565.780000001</v>
      </c>
      <c r="I46" s="72">
        <f t="shared" si="14"/>
        <v>27318883.309999999</v>
      </c>
      <c r="J46" s="72">
        <f t="shared" si="14"/>
        <v>11959018.369999999</v>
      </c>
      <c r="K46" s="72">
        <f t="shared" si="14"/>
        <v>11340318.369999999</v>
      </c>
      <c r="L46" s="72">
        <f t="shared" si="14"/>
        <v>0</v>
      </c>
      <c r="M46" s="15">
        <f t="shared" si="14"/>
        <v>0</v>
      </c>
      <c r="N46" s="15">
        <f t="shared" si="14"/>
        <v>0</v>
      </c>
      <c r="O46" s="15">
        <f t="shared" si="14"/>
        <v>0</v>
      </c>
      <c r="P46" s="15">
        <f t="shared" si="14"/>
        <v>0</v>
      </c>
      <c r="Q46" s="15">
        <f t="shared" si="14"/>
        <v>0</v>
      </c>
    </row>
    <row r="47" spans="1:17" x14ac:dyDescent="0.25">
      <c r="A47" s="83"/>
      <c r="B47" s="84"/>
      <c r="C47" s="85"/>
      <c r="D47" s="43" t="s">
        <v>14</v>
      </c>
      <c r="E47" s="15">
        <f>SUM(F47:Q47)</f>
        <v>0</v>
      </c>
      <c r="F47" s="15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22.5" x14ac:dyDescent="0.25">
      <c r="A48" s="83"/>
      <c r="B48" s="84"/>
      <c r="C48" s="85"/>
      <c r="D48" s="43" t="s">
        <v>15</v>
      </c>
      <c r="E48" s="15">
        <f>SUM(F48:Q48)</f>
        <v>0</v>
      </c>
      <c r="F48" s="15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8" x14ac:dyDescent="0.25">
      <c r="A49" s="83"/>
      <c r="B49" s="84"/>
      <c r="C49" s="85"/>
      <c r="D49" s="43" t="s">
        <v>16</v>
      </c>
      <c r="E49" s="15">
        <f>SUM(F49:Q49)</f>
        <v>134713252.36000001</v>
      </c>
      <c r="F49" s="15">
        <v>31209984.91</v>
      </c>
      <c r="G49" s="72">
        <v>31468481.620000001</v>
      </c>
      <c r="H49" s="72">
        <v>21416565.780000001</v>
      </c>
      <c r="I49" s="72">
        <v>27318883.309999999</v>
      </c>
      <c r="J49" s="72">
        <v>11959018.369999999</v>
      </c>
      <c r="K49" s="72">
        <v>11340318.369999999</v>
      </c>
      <c r="L49" s="72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8" ht="22.5" x14ac:dyDescent="0.25">
      <c r="A50" s="83"/>
      <c r="B50" s="84"/>
      <c r="C50" s="85"/>
      <c r="D50" s="43" t="s">
        <v>17</v>
      </c>
      <c r="E50" s="15">
        <f>SUM(F50:Q55)</f>
        <v>0</v>
      </c>
      <c r="F50" s="15">
        <v>0</v>
      </c>
      <c r="G50" s="72">
        <v>0</v>
      </c>
      <c r="H50" s="72">
        <v>0</v>
      </c>
      <c r="I50" s="72">
        <v>0</v>
      </c>
      <c r="J50" s="72">
        <v>0</v>
      </c>
      <c r="K50" s="72">
        <v>0</v>
      </c>
      <c r="L50" s="72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8" ht="25.5" hidden="1" customHeight="1" x14ac:dyDescent="0.25">
      <c r="A51" s="61" t="s">
        <v>66</v>
      </c>
      <c r="B51" s="62" t="s">
        <v>68</v>
      </c>
      <c r="C51" s="63" t="s">
        <v>67</v>
      </c>
      <c r="D51" s="43" t="s">
        <v>1</v>
      </c>
      <c r="E51" s="15">
        <f t="shared" ref="E51:E55" si="15">F51+G51</f>
        <v>0</v>
      </c>
      <c r="F51" s="15">
        <v>0</v>
      </c>
      <c r="G51" s="72">
        <v>0</v>
      </c>
      <c r="H51" s="72"/>
      <c r="I51" s="72"/>
      <c r="J51" s="72"/>
      <c r="K51" s="72">
        <v>0</v>
      </c>
      <c r="L51" s="72">
        <v>0</v>
      </c>
      <c r="M51" s="15"/>
      <c r="N51" s="15"/>
      <c r="O51" s="15"/>
      <c r="P51" s="15"/>
      <c r="Q51" s="15"/>
    </row>
    <row r="52" spans="1:18" ht="15" hidden="1" customHeight="1" x14ac:dyDescent="0.25">
      <c r="A52" s="83" t="s">
        <v>66</v>
      </c>
      <c r="B52" s="84" t="s">
        <v>65</v>
      </c>
      <c r="C52" s="85" t="s">
        <v>64</v>
      </c>
      <c r="D52" s="43" t="s">
        <v>1</v>
      </c>
      <c r="E52" s="15">
        <f t="shared" si="15"/>
        <v>0</v>
      </c>
      <c r="F52" s="15">
        <f>F53+F54+F55</f>
        <v>0</v>
      </c>
      <c r="G52" s="72">
        <f>G53+G54+G55</f>
        <v>0</v>
      </c>
      <c r="H52" s="72"/>
      <c r="I52" s="72"/>
      <c r="J52" s="72"/>
      <c r="K52" s="72">
        <f>K53+K54+K55</f>
        <v>0</v>
      </c>
      <c r="L52" s="72">
        <f>L53+L54+L55</f>
        <v>0</v>
      </c>
      <c r="M52" s="15"/>
      <c r="N52" s="15"/>
      <c r="O52" s="15"/>
      <c r="P52" s="15"/>
      <c r="Q52" s="15"/>
    </row>
    <row r="53" spans="1:18" ht="15" hidden="1" customHeight="1" x14ac:dyDescent="0.25">
      <c r="A53" s="83"/>
      <c r="B53" s="84"/>
      <c r="C53" s="85"/>
      <c r="D53" s="43" t="s">
        <v>62</v>
      </c>
      <c r="E53" s="15">
        <f t="shared" si="15"/>
        <v>0</v>
      </c>
      <c r="F53" s="15">
        <v>0</v>
      </c>
      <c r="G53" s="72">
        <v>0</v>
      </c>
      <c r="H53" s="72"/>
      <c r="I53" s="72"/>
      <c r="J53" s="72"/>
      <c r="K53" s="72">
        <v>0</v>
      </c>
      <c r="L53" s="72">
        <v>0</v>
      </c>
      <c r="M53" s="15"/>
      <c r="N53" s="15"/>
      <c r="O53" s="15"/>
      <c r="P53" s="15"/>
      <c r="Q53" s="15"/>
    </row>
    <row r="54" spans="1:18" ht="15" hidden="1" customHeight="1" x14ac:dyDescent="0.25">
      <c r="A54" s="83"/>
      <c r="B54" s="84"/>
      <c r="C54" s="85"/>
      <c r="D54" s="43" t="s">
        <v>16</v>
      </c>
      <c r="E54" s="15">
        <f t="shared" si="15"/>
        <v>0</v>
      </c>
      <c r="F54" s="15">
        <v>0</v>
      </c>
      <c r="G54" s="72">
        <v>0</v>
      </c>
      <c r="H54" s="72"/>
      <c r="I54" s="72"/>
      <c r="J54" s="72"/>
      <c r="K54" s="72">
        <v>0</v>
      </c>
      <c r="L54" s="72">
        <v>0</v>
      </c>
      <c r="M54" s="15"/>
      <c r="N54" s="15"/>
      <c r="O54" s="15"/>
      <c r="P54" s="15"/>
      <c r="Q54" s="15"/>
    </row>
    <row r="55" spans="1:18" ht="15" hidden="1" customHeight="1" x14ac:dyDescent="0.25">
      <c r="A55" s="83"/>
      <c r="B55" s="84"/>
      <c r="C55" s="85"/>
      <c r="D55" s="43" t="s">
        <v>63</v>
      </c>
      <c r="E55" s="15">
        <f t="shared" si="15"/>
        <v>0</v>
      </c>
      <c r="F55" s="15">
        <v>0</v>
      </c>
      <c r="G55" s="72">
        <v>0</v>
      </c>
      <c r="H55" s="72"/>
      <c r="I55" s="72"/>
      <c r="J55" s="72"/>
      <c r="K55" s="72">
        <v>0</v>
      </c>
      <c r="L55" s="72">
        <v>0</v>
      </c>
      <c r="M55" s="15"/>
      <c r="N55" s="15"/>
      <c r="O55" s="15"/>
      <c r="P55" s="15"/>
      <c r="Q55" s="15"/>
    </row>
    <row r="56" spans="1:18" ht="15" customHeight="1" x14ac:dyDescent="0.25">
      <c r="A56" s="83" t="s">
        <v>66</v>
      </c>
      <c r="B56" s="84" t="s">
        <v>150</v>
      </c>
      <c r="C56" s="85" t="s">
        <v>146</v>
      </c>
      <c r="D56" s="42" t="s">
        <v>13</v>
      </c>
      <c r="E56" s="15">
        <f t="shared" ref="E56:E69" si="16">SUM(F56:Q56)</f>
        <v>700000</v>
      </c>
      <c r="F56" s="15">
        <f t="shared" ref="F56:L56" si="17">F58+F59+F60</f>
        <v>700000</v>
      </c>
      <c r="G56" s="72">
        <f t="shared" si="17"/>
        <v>0</v>
      </c>
      <c r="H56" s="72">
        <f t="shared" si="17"/>
        <v>0</v>
      </c>
      <c r="I56" s="72">
        <f t="shared" si="17"/>
        <v>0</v>
      </c>
      <c r="J56" s="72">
        <f t="shared" si="17"/>
        <v>0</v>
      </c>
      <c r="K56" s="72">
        <f t="shared" si="17"/>
        <v>0</v>
      </c>
      <c r="L56" s="72">
        <f t="shared" si="17"/>
        <v>0</v>
      </c>
      <c r="M56" s="15">
        <f>M58+M59+M60</f>
        <v>0</v>
      </c>
      <c r="N56" s="15">
        <f>N58+N59+N60</f>
        <v>0</v>
      </c>
      <c r="O56" s="15">
        <f>O58+O59+O60</f>
        <v>0</v>
      </c>
      <c r="P56" s="15">
        <f>P58+P59+P60</f>
        <v>0</v>
      </c>
      <c r="Q56" s="15">
        <f>Q58+Q59+Q60</f>
        <v>0</v>
      </c>
    </row>
    <row r="57" spans="1:18" x14ac:dyDescent="0.25">
      <c r="A57" s="83"/>
      <c r="B57" s="84"/>
      <c r="C57" s="85"/>
      <c r="D57" s="43" t="s">
        <v>14</v>
      </c>
      <c r="E57" s="15">
        <f t="shared" si="16"/>
        <v>0</v>
      </c>
      <c r="F57" s="15">
        <v>0</v>
      </c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</row>
    <row r="58" spans="1:18" ht="22.5" x14ac:dyDescent="0.25">
      <c r="A58" s="83"/>
      <c r="B58" s="84"/>
      <c r="C58" s="85"/>
      <c r="D58" s="43" t="s">
        <v>15</v>
      </c>
      <c r="E58" s="15">
        <f t="shared" si="16"/>
        <v>0</v>
      </c>
      <c r="F58" s="15">
        <v>0</v>
      </c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</row>
    <row r="59" spans="1:18" x14ac:dyDescent="0.25">
      <c r="A59" s="83"/>
      <c r="B59" s="84"/>
      <c r="C59" s="85"/>
      <c r="D59" s="43" t="s">
        <v>16</v>
      </c>
      <c r="E59" s="15">
        <f t="shared" si="16"/>
        <v>700000</v>
      </c>
      <c r="F59" s="15">
        <v>700000</v>
      </c>
      <c r="G59" s="72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8" ht="22.5" x14ac:dyDescent="0.25">
      <c r="A60" s="83"/>
      <c r="B60" s="84"/>
      <c r="C60" s="85"/>
      <c r="D60" s="43" t="s">
        <v>17</v>
      </c>
      <c r="E60" s="15">
        <f t="shared" si="16"/>
        <v>0</v>
      </c>
      <c r="F60" s="15">
        <v>0</v>
      </c>
      <c r="G60" s="72">
        <v>0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50"/>
    </row>
    <row r="61" spans="1:18" ht="15" customHeight="1" x14ac:dyDescent="0.25">
      <c r="A61" s="95"/>
      <c r="B61" s="84" t="s">
        <v>111</v>
      </c>
      <c r="C61" s="93"/>
      <c r="D61" s="42" t="s">
        <v>13</v>
      </c>
      <c r="E61" s="15">
        <f t="shared" si="16"/>
        <v>135413252.36000001</v>
      </c>
      <c r="F61" s="15">
        <f t="shared" ref="F61:Q61" si="18">F63+F64+F65</f>
        <v>31909984.91</v>
      </c>
      <c r="G61" s="72">
        <f t="shared" si="18"/>
        <v>31468481.620000001</v>
      </c>
      <c r="H61" s="72">
        <f t="shared" si="18"/>
        <v>21416565.780000001</v>
      </c>
      <c r="I61" s="72">
        <f t="shared" si="18"/>
        <v>27318883.309999999</v>
      </c>
      <c r="J61" s="72">
        <f t="shared" si="18"/>
        <v>11959018.369999999</v>
      </c>
      <c r="K61" s="72">
        <f t="shared" si="18"/>
        <v>11340318.369999999</v>
      </c>
      <c r="L61" s="72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  <c r="Q61" s="15">
        <f t="shared" si="18"/>
        <v>0</v>
      </c>
    </row>
    <row r="62" spans="1:18" ht="15" customHeight="1" x14ac:dyDescent="0.25">
      <c r="A62" s="95"/>
      <c r="B62" s="84"/>
      <c r="C62" s="93"/>
      <c r="D62" s="43" t="s">
        <v>14</v>
      </c>
      <c r="E62" s="15">
        <f t="shared" si="16"/>
        <v>0</v>
      </c>
      <c r="F62" s="15">
        <v>0</v>
      </c>
      <c r="G62" s="72">
        <v>0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</row>
    <row r="63" spans="1:18" ht="22.5" x14ac:dyDescent="0.25">
      <c r="A63" s="95"/>
      <c r="B63" s="84"/>
      <c r="C63" s="93"/>
      <c r="D63" s="43" t="s">
        <v>15</v>
      </c>
      <c r="E63" s="15">
        <f t="shared" si="16"/>
        <v>0</v>
      </c>
      <c r="F63" s="15">
        <f t="shared" ref="F63:Q63" si="19">F48+F53</f>
        <v>0</v>
      </c>
      <c r="G63" s="72">
        <f t="shared" si="19"/>
        <v>0</v>
      </c>
      <c r="H63" s="72">
        <f t="shared" si="19"/>
        <v>0</v>
      </c>
      <c r="I63" s="72">
        <f t="shared" si="19"/>
        <v>0</v>
      </c>
      <c r="J63" s="72">
        <f t="shared" si="19"/>
        <v>0</v>
      </c>
      <c r="K63" s="72">
        <f t="shared" si="19"/>
        <v>0</v>
      </c>
      <c r="L63" s="72">
        <f t="shared" si="19"/>
        <v>0</v>
      </c>
      <c r="M63" s="15">
        <f t="shared" si="19"/>
        <v>0</v>
      </c>
      <c r="N63" s="15">
        <f t="shared" si="19"/>
        <v>0</v>
      </c>
      <c r="O63" s="15">
        <f t="shared" si="19"/>
        <v>0</v>
      </c>
      <c r="P63" s="15">
        <f t="shared" si="19"/>
        <v>0</v>
      </c>
      <c r="Q63" s="15">
        <f t="shared" si="19"/>
        <v>0</v>
      </c>
    </row>
    <row r="64" spans="1:18" ht="15" customHeight="1" x14ac:dyDescent="0.25">
      <c r="A64" s="95"/>
      <c r="B64" s="84"/>
      <c r="C64" s="93"/>
      <c r="D64" s="43" t="s">
        <v>16</v>
      </c>
      <c r="E64" s="15">
        <f t="shared" si="16"/>
        <v>135413252.36000001</v>
      </c>
      <c r="F64" s="15">
        <f>F49+F59</f>
        <v>31909984.91</v>
      </c>
      <c r="G64" s="72">
        <f>G49+G59</f>
        <v>31468481.620000001</v>
      </c>
      <c r="H64" s="72">
        <f>H49+H59</f>
        <v>21416565.780000001</v>
      </c>
      <c r="I64" s="72">
        <f>I49+I59</f>
        <v>27318883.309999999</v>
      </c>
      <c r="J64" s="72">
        <f t="shared" ref="J64" si="20">J49+J59</f>
        <v>11959018.369999999</v>
      </c>
      <c r="K64" s="72">
        <f>K49+K59</f>
        <v>11340318.369999999</v>
      </c>
      <c r="L64" s="72">
        <f>L49+L59</f>
        <v>0</v>
      </c>
      <c r="M64" s="15">
        <f t="shared" ref="M64:Q64" si="21">M49+M59</f>
        <v>0</v>
      </c>
      <c r="N64" s="15">
        <f t="shared" si="21"/>
        <v>0</v>
      </c>
      <c r="O64" s="15">
        <f t="shared" si="21"/>
        <v>0</v>
      </c>
      <c r="P64" s="15">
        <f t="shared" si="21"/>
        <v>0</v>
      </c>
      <c r="Q64" s="15">
        <f t="shared" si="21"/>
        <v>0</v>
      </c>
    </row>
    <row r="65" spans="1:19" ht="22.5" x14ac:dyDescent="0.25">
      <c r="A65" s="95"/>
      <c r="B65" s="84"/>
      <c r="C65" s="93"/>
      <c r="D65" s="43" t="s">
        <v>17</v>
      </c>
      <c r="E65" s="15">
        <f t="shared" si="16"/>
        <v>0</v>
      </c>
      <c r="F65" s="15">
        <f t="shared" ref="F65:Q65" si="22">F50+F55</f>
        <v>0</v>
      </c>
      <c r="G65" s="72">
        <f t="shared" si="22"/>
        <v>0</v>
      </c>
      <c r="H65" s="72">
        <f t="shared" si="22"/>
        <v>0</v>
      </c>
      <c r="I65" s="72">
        <f t="shared" si="22"/>
        <v>0</v>
      </c>
      <c r="J65" s="72">
        <f t="shared" si="22"/>
        <v>0</v>
      </c>
      <c r="K65" s="72">
        <f t="shared" si="22"/>
        <v>0</v>
      </c>
      <c r="L65" s="72">
        <f t="shared" si="22"/>
        <v>0</v>
      </c>
      <c r="M65" s="15">
        <f t="shared" si="22"/>
        <v>0</v>
      </c>
      <c r="N65" s="15">
        <f t="shared" si="22"/>
        <v>0</v>
      </c>
      <c r="O65" s="15">
        <f t="shared" si="22"/>
        <v>0</v>
      </c>
      <c r="P65" s="15">
        <f t="shared" si="22"/>
        <v>0</v>
      </c>
      <c r="Q65" s="15">
        <f t="shared" si="22"/>
        <v>0</v>
      </c>
      <c r="R65" s="50"/>
    </row>
    <row r="66" spans="1:19" x14ac:dyDescent="0.25">
      <c r="A66" s="94" t="s">
        <v>86</v>
      </c>
      <c r="B66" s="94"/>
      <c r="C66" s="95"/>
      <c r="D66" s="42" t="s">
        <v>13</v>
      </c>
      <c r="E66" s="15">
        <f t="shared" si="16"/>
        <v>205441824.62</v>
      </c>
      <c r="F66" s="66">
        <f>F67+F68+F69</f>
        <v>49761363.100000001</v>
      </c>
      <c r="G66" s="70">
        <f>G61+G40+G19</f>
        <v>40566491.520000003</v>
      </c>
      <c r="H66" s="70">
        <f>H67+H68+H69</f>
        <v>27957009.550000001</v>
      </c>
      <c r="I66" s="70">
        <f>I67+I68+I69</f>
        <v>36502060.450000003</v>
      </c>
      <c r="J66" s="70">
        <f>J67+J68+J69</f>
        <v>25605500</v>
      </c>
      <c r="K66" s="70">
        <f>K67+K68+K69</f>
        <v>25049400</v>
      </c>
      <c r="L66" s="70">
        <f>L61+L40+L19</f>
        <v>0</v>
      </c>
      <c r="M66" s="58">
        <f>M67+M68+M69</f>
        <v>0</v>
      </c>
      <c r="N66" s="58">
        <f>N67+N68+N69</f>
        <v>0</v>
      </c>
      <c r="O66" s="58">
        <f>O67+O68+O69</f>
        <v>0</v>
      </c>
      <c r="P66" s="58">
        <f>P67+P68+P69</f>
        <v>0</v>
      </c>
      <c r="Q66" s="58">
        <f>Q67+Q68+Q69</f>
        <v>0</v>
      </c>
    </row>
    <row r="67" spans="1:19" ht="22.5" customHeight="1" x14ac:dyDescent="0.25">
      <c r="A67" s="94"/>
      <c r="B67" s="94"/>
      <c r="C67" s="95"/>
      <c r="D67" s="43" t="s">
        <v>15</v>
      </c>
      <c r="E67" s="44">
        <f t="shared" si="16"/>
        <v>7961700</v>
      </c>
      <c r="F67" s="66">
        <f t="shared" ref="F67:Q69" si="23">F63+F42+F21</f>
        <v>7961700</v>
      </c>
      <c r="G67" s="70">
        <f t="shared" si="23"/>
        <v>0</v>
      </c>
      <c r="H67" s="70">
        <f t="shared" si="23"/>
        <v>0</v>
      </c>
      <c r="I67" s="70">
        <f t="shared" si="23"/>
        <v>0</v>
      </c>
      <c r="J67" s="70">
        <f t="shared" si="23"/>
        <v>0</v>
      </c>
      <c r="K67" s="70">
        <f t="shared" si="23"/>
        <v>0</v>
      </c>
      <c r="L67" s="70">
        <f t="shared" si="23"/>
        <v>0</v>
      </c>
      <c r="M67" s="58">
        <f t="shared" si="23"/>
        <v>0</v>
      </c>
      <c r="N67" s="58">
        <f t="shared" si="23"/>
        <v>0</v>
      </c>
      <c r="O67" s="58">
        <f t="shared" si="23"/>
        <v>0</v>
      </c>
      <c r="P67" s="58">
        <f t="shared" si="23"/>
        <v>0</v>
      </c>
      <c r="Q67" s="58">
        <f t="shared" si="23"/>
        <v>0</v>
      </c>
      <c r="R67" s="50"/>
    </row>
    <row r="68" spans="1:19" x14ac:dyDescent="0.25">
      <c r="A68" s="94"/>
      <c r="B68" s="94"/>
      <c r="C68" s="95"/>
      <c r="D68" s="43" t="s">
        <v>16</v>
      </c>
      <c r="E68" s="15">
        <f t="shared" si="16"/>
        <v>197480124.62</v>
      </c>
      <c r="F68" s="66">
        <f>F64+F43+F22</f>
        <v>41799663.100000001</v>
      </c>
      <c r="G68" s="70">
        <f>G22+G43+G64</f>
        <v>40566491.520000003</v>
      </c>
      <c r="H68" s="70">
        <f>H22+H43+H64</f>
        <v>27957009.550000001</v>
      </c>
      <c r="I68" s="70">
        <f>I22+I43+I64</f>
        <v>36502060.450000003</v>
      </c>
      <c r="J68" s="70">
        <f t="shared" ref="J68:K68" si="24">J22+J43+J64</f>
        <v>25605500</v>
      </c>
      <c r="K68" s="70">
        <f t="shared" si="24"/>
        <v>25049400</v>
      </c>
      <c r="L68" s="70">
        <f>L22+L43+L64</f>
        <v>0</v>
      </c>
      <c r="M68" s="58">
        <f t="shared" si="23"/>
        <v>0</v>
      </c>
      <c r="N68" s="58">
        <f t="shared" si="23"/>
        <v>0</v>
      </c>
      <c r="O68" s="58">
        <f t="shared" si="23"/>
        <v>0</v>
      </c>
      <c r="P68" s="58">
        <f t="shared" si="23"/>
        <v>0</v>
      </c>
      <c r="Q68" s="58">
        <f t="shared" si="23"/>
        <v>0</v>
      </c>
      <c r="R68" s="50"/>
    </row>
    <row r="69" spans="1:19" ht="22.5" x14ac:dyDescent="0.25">
      <c r="A69" s="94"/>
      <c r="B69" s="94"/>
      <c r="C69" s="95"/>
      <c r="D69" s="43" t="s">
        <v>17</v>
      </c>
      <c r="E69" s="15">
        <f t="shared" si="16"/>
        <v>0</v>
      </c>
      <c r="F69" s="66">
        <f t="shared" si="23"/>
        <v>0</v>
      </c>
      <c r="G69" s="70">
        <f t="shared" si="23"/>
        <v>0</v>
      </c>
      <c r="H69" s="70">
        <f t="shared" si="23"/>
        <v>0</v>
      </c>
      <c r="I69" s="70">
        <f t="shared" si="23"/>
        <v>0</v>
      </c>
      <c r="J69" s="70">
        <f t="shared" si="23"/>
        <v>0</v>
      </c>
      <c r="K69" s="70">
        <f t="shared" si="23"/>
        <v>0</v>
      </c>
      <c r="L69" s="70">
        <f t="shared" si="23"/>
        <v>0</v>
      </c>
      <c r="M69" s="58">
        <f t="shared" si="23"/>
        <v>0</v>
      </c>
      <c r="N69" s="58">
        <f t="shared" si="23"/>
        <v>0</v>
      </c>
      <c r="O69" s="58">
        <f t="shared" si="23"/>
        <v>0</v>
      </c>
      <c r="P69" s="58">
        <f t="shared" si="23"/>
        <v>0</v>
      </c>
      <c r="Q69" s="58">
        <f t="shared" si="23"/>
        <v>0</v>
      </c>
    </row>
    <row r="70" spans="1:19" ht="15" customHeight="1" x14ac:dyDescent="0.25">
      <c r="A70" s="96" t="s">
        <v>103</v>
      </c>
      <c r="B70" s="97"/>
      <c r="C70" s="102"/>
      <c r="D70" s="42" t="s">
        <v>13</v>
      </c>
      <c r="E70" s="15">
        <f>SUM(E72:E73)</f>
        <v>3206780.63</v>
      </c>
      <c r="F70" s="15">
        <f>SUM(F72:F73)</f>
        <v>2606780.63</v>
      </c>
      <c r="G70" s="72">
        <f t="shared" ref="G70:K70" si="25">SUM(G72:G73)</f>
        <v>0</v>
      </c>
      <c r="H70" s="72">
        <f t="shared" si="25"/>
        <v>600000</v>
      </c>
      <c r="I70" s="72">
        <f t="shared" si="25"/>
        <v>0</v>
      </c>
      <c r="J70" s="72">
        <f t="shared" si="25"/>
        <v>0</v>
      </c>
      <c r="K70" s="72">
        <f t="shared" si="25"/>
        <v>0</v>
      </c>
      <c r="L70" s="72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</row>
    <row r="71" spans="1:19" ht="13.5" customHeight="1" x14ac:dyDescent="0.25">
      <c r="A71" s="98"/>
      <c r="B71" s="99"/>
      <c r="C71" s="103"/>
      <c r="D71" s="43" t="s">
        <v>14</v>
      </c>
      <c r="E71" s="15">
        <v>0</v>
      </c>
      <c r="F71" s="15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</row>
    <row r="72" spans="1:19" ht="22.5" x14ac:dyDescent="0.25">
      <c r="A72" s="98"/>
      <c r="B72" s="99"/>
      <c r="C72" s="103"/>
      <c r="D72" s="43" t="s">
        <v>15</v>
      </c>
      <c r="E72" s="15">
        <f>SUM(F72:M72)</f>
        <v>0</v>
      </c>
      <c r="F72" s="15">
        <f t="shared" ref="F72:J72" si="26">SUM(G72:N72)</f>
        <v>0</v>
      </c>
      <c r="G72" s="72">
        <f t="shared" si="26"/>
        <v>0</v>
      </c>
      <c r="H72" s="72">
        <f t="shared" si="26"/>
        <v>0</v>
      </c>
      <c r="I72" s="72">
        <f t="shared" si="26"/>
        <v>0</v>
      </c>
      <c r="J72" s="72">
        <f t="shared" si="26"/>
        <v>0</v>
      </c>
      <c r="K72" s="72">
        <v>0</v>
      </c>
      <c r="L72" s="72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</row>
    <row r="73" spans="1:19" x14ac:dyDescent="0.25">
      <c r="A73" s="98"/>
      <c r="B73" s="99"/>
      <c r="C73" s="103"/>
      <c r="D73" s="43" t="s">
        <v>16</v>
      </c>
      <c r="E73" s="15">
        <f>SUM(F73:J73)</f>
        <v>3206780.63</v>
      </c>
      <c r="F73" s="65">
        <v>2606780.63</v>
      </c>
      <c r="G73" s="72">
        <v>0</v>
      </c>
      <c r="H73" s="72">
        <v>600000</v>
      </c>
      <c r="I73" s="72">
        <v>0</v>
      </c>
      <c r="J73" s="72">
        <v>0</v>
      </c>
      <c r="K73" s="72">
        <v>0</v>
      </c>
      <c r="L73" s="72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</row>
    <row r="74" spans="1:19" ht="22.5" x14ac:dyDescent="0.25">
      <c r="A74" s="100"/>
      <c r="B74" s="101"/>
      <c r="C74" s="104"/>
      <c r="D74" s="43" t="s">
        <v>17</v>
      </c>
      <c r="E74" s="15">
        <v>0</v>
      </c>
      <c r="F74" s="15">
        <v>0</v>
      </c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</row>
    <row r="75" spans="1:19" ht="15" customHeight="1" x14ac:dyDescent="0.25">
      <c r="A75" s="96" t="s">
        <v>61</v>
      </c>
      <c r="B75" s="97"/>
      <c r="C75" s="90"/>
      <c r="D75" s="42" t="s">
        <v>13</v>
      </c>
      <c r="E75" s="15">
        <f>SUM(E77:E78)</f>
        <v>202235043.99000001</v>
      </c>
      <c r="F75" s="15">
        <f t="shared" ref="F75:K75" si="27">F66-F70</f>
        <v>47154582.469999999</v>
      </c>
      <c r="G75" s="72">
        <f t="shared" si="27"/>
        <v>40566491.520000003</v>
      </c>
      <c r="H75" s="72">
        <f t="shared" si="27"/>
        <v>27357009.550000001</v>
      </c>
      <c r="I75" s="72">
        <f t="shared" si="27"/>
        <v>36502060.450000003</v>
      </c>
      <c r="J75" s="72">
        <f t="shared" si="27"/>
        <v>25605500</v>
      </c>
      <c r="K75" s="72">
        <f t="shared" si="27"/>
        <v>25049400</v>
      </c>
      <c r="L75" s="72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</row>
    <row r="76" spans="1:19" x14ac:dyDescent="0.25">
      <c r="A76" s="98"/>
      <c r="B76" s="99"/>
      <c r="C76" s="91"/>
      <c r="D76" s="42" t="s">
        <v>14</v>
      </c>
      <c r="E76" s="15">
        <v>0</v>
      </c>
      <c r="F76" s="15">
        <v>0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</row>
    <row r="77" spans="1:19" ht="22.5" x14ac:dyDescent="0.25">
      <c r="A77" s="98"/>
      <c r="B77" s="99"/>
      <c r="C77" s="91"/>
      <c r="D77" s="42" t="s">
        <v>15</v>
      </c>
      <c r="E77" s="15">
        <f>SUM(F77:M77)</f>
        <v>7961700</v>
      </c>
      <c r="F77" s="15">
        <f>F67-F72</f>
        <v>7961700</v>
      </c>
      <c r="G77" s="72">
        <f>G67-G72</f>
        <v>0</v>
      </c>
      <c r="H77" s="72">
        <f t="shared" ref="H77:J77" si="28">H67-H72</f>
        <v>0</v>
      </c>
      <c r="I77" s="72">
        <f t="shared" si="28"/>
        <v>0</v>
      </c>
      <c r="J77" s="72">
        <f t="shared" si="28"/>
        <v>0</v>
      </c>
      <c r="K77" s="72">
        <v>0</v>
      </c>
      <c r="L77" s="72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S77" s="64"/>
    </row>
    <row r="78" spans="1:19" ht="15" customHeight="1" x14ac:dyDescent="0.25">
      <c r="A78" s="98"/>
      <c r="B78" s="99"/>
      <c r="C78" s="91"/>
      <c r="D78" s="42" t="s">
        <v>16</v>
      </c>
      <c r="E78" s="15">
        <f>SUM(F78:K78)</f>
        <v>194273343.99000001</v>
      </c>
      <c r="F78" s="15">
        <f>F68-F73</f>
        <v>39192882.469999999</v>
      </c>
      <c r="G78" s="72">
        <f t="shared" ref="G78:K78" si="29">G68-G73</f>
        <v>40566491.520000003</v>
      </c>
      <c r="H78" s="72">
        <f t="shared" si="29"/>
        <v>27357009.550000001</v>
      </c>
      <c r="I78" s="72">
        <f>I68-I73</f>
        <v>36502060.450000003</v>
      </c>
      <c r="J78" s="72">
        <f t="shared" si="29"/>
        <v>25605500</v>
      </c>
      <c r="K78" s="72">
        <f t="shared" si="29"/>
        <v>25049400</v>
      </c>
      <c r="L78" s="72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</row>
    <row r="79" spans="1:19" ht="22.5" x14ac:dyDescent="0.25">
      <c r="A79" s="100"/>
      <c r="B79" s="101"/>
      <c r="C79" s="92"/>
      <c r="D79" s="42" t="s">
        <v>17</v>
      </c>
      <c r="E79" s="15">
        <v>0</v>
      </c>
      <c r="F79" s="15">
        <v>0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</row>
    <row r="80" spans="1:19" ht="15" customHeight="1" x14ac:dyDescent="0.25">
      <c r="A80" s="105" t="s">
        <v>19</v>
      </c>
      <c r="B80" s="106"/>
      <c r="C80" s="57"/>
      <c r="D80" s="45"/>
      <c r="E80" s="15"/>
      <c r="F80" s="15"/>
      <c r="G80" s="72"/>
      <c r="H80" s="72"/>
      <c r="I80" s="72"/>
      <c r="J80" s="72"/>
      <c r="K80" s="72"/>
      <c r="L80" s="72"/>
      <c r="M80" s="15"/>
      <c r="N80" s="15"/>
      <c r="O80" s="15"/>
      <c r="P80" s="15"/>
      <c r="Q80" s="15"/>
    </row>
    <row r="81" spans="1:18" ht="15" customHeight="1" x14ac:dyDescent="0.25">
      <c r="A81" s="96" t="s">
        <v>144</v>
      </c>
      <c r="B81" s="97"/>
      <c r="C81" s="90"/>
      <c r="D81" s="42" t="s">
        <v>13</v>
      </c>
      <c r="E81" s="15">
        <f>SUM(F81:K81)</f>
        <v>41391010.689999998</v>
      </c>
      <c r="F81" s="15">
        <f>SUM(F82:F85)</f>
        <v>7105749.2199999997</v>
      </c>
      <c r="G81" s="72">
        <f t="shared" ref="G81:H81" si="30">SUM(G82:G85)</f>
        <v>8274060.96</v>
      </c>
      <c r="H81" s="72">
        <f t="shared" si="30"/>
        <v>2715334.96</v>
      </c>
      <c r="I81" s="72">
        <f>SUM(I82:I85)</f>
        <v>6288752.1900000004</v>
      </c>
      <c r="J81" s="72">
        <f>SUM(J82:J85)</f>
        <v>8503556.6799999997</v>
      </c>
      <c r="K81" s="72">
        <f>SUM(K82:K85)</f>
        <v>8503556.6799999997</v>
      </c>
      <c r="L81" s="72">
        <f t="shared" ref="L81:M81" si="31">SUM(L82:L85)</f>
        <v>0</v>
      </c>
      <c r="M81" s="15">
        <f t="shared" si="31"/>
        <v>0</v>
      </c>
      <c r="N81" s="15">
        <f>SUM(N82:N85)</f>
        <v>0</v>
      </c>
      <c r="O81" s="15">
        <f t="shared" ref="O81:Q81" si="32">SUM(O82:O85)</f>
        <v>0</v>
      </c>
      <c r="P81" s="15">
        <f>SUM(P82:P85)</f>
        <v>0</v>
      </c>
      <c r="Q81" s="15">
        <f t="shared" si="32"/>
        <v>0</v>
      </c>
    </row>
    <row r="82" spans="1:18" x14ac:dyDescent="0.25">
      <c r="A82" s="98"/>
      <c r="B82" s="99"/>
      <c r="C82" s="91"/>
      <c r="D82" s="42" t="s">
        <v>14</v>
      </c>
      <c r="E82" s="15">
        <f t="shared" ref="E82:E83" si="33">SUM(F82:J82)</f>
        <v>0</v>
      </c>
      <c r="F82" s="15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</row>
    <row r="83" spans="1:18" ht="22.5" x14ac:dyDescent="0.25">
      <c r="A83" s="98"/>
      <c r="B83" s="99"/>
      <c r="C83" s="91"/>
      <c r="D83" s="42" t="s">
        <v>15</v>
      </c>
      <c r="E83" s="15">
        <f t="shared" si="33"/>
        <v>0</v>
      </c>
      <c r="F83" s="15">
        <v>0</v>
      </c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</row>
    <row r="84" spans="1:18" ht="15" customHeight="1" x14ac:dyDescent="0.25">
      <c r="A84" s="98"/>
      <c r="B84" s="99"/>
      <c r="C84" s="91"/>
      <c r="D84" s="42" t="s">
        <v>16</v>
      </c>
      <c r="E84" s="15">
        <f>SUM(F84:K84)</f>
        <v>41391010.689999998</v>
      </c>
      <c r="F84" s="15">
        <f>F14+241891.66</f>
        <v>7105749.2199999997</v>
      </c>
      <c r="G84" s="72">
        <v>8274060.96</v>
      </c>
      <c r="H84" s="72">
        <v>2715334.96</v>
      </c>
      <c r="I84" s="72">
        <v>6288752.1900000004</v>
      </c>
      <c r="J84" s="72">
        <v>8503556.6799999997</v>
      </c>
      <c r="K84" s="72">
        <v>8503556.6799999997</v>
      </c>
      <c r="L84" s="72">
        <f t="shared" ref="L84:P84" si="34">L17</f>
        <v>0</v>
      </c>
      <c r="M84" s="15">
        <f t="shared" si="34"/>
        <v>0</v>
      </c>
      <c r="N84" s="15">
        <f t="shared" si="34"/>
        <v>0</v>
      </c>
      <c r="O84" s="15">
        <f t="shared" si="34"/>
        <v>0</v>
      </c>
      <c r="P84" s="15">
        <f t="shared" si="34"/>
        <v>0</v>
      </c>
      <c r="Q84" s="15">
        <f>Q17</f>
        <v>0</v>
      </c>
    </row>
    <row r="85" spans="1:18" ht="22.5" x14ac:dyDescent="0.25">
      <c r="A85" s="100"/>
      <c r="B85" s="101"/>
      <c r="C85" s="92"/>
      <c r="D85" s="42" t="s">
        <v>17</v>
      </c>
      <c r="E85" s="15">
        <f>SUM(F85:K85)</f>
        <v>0</v>
      </c>
      <c r="F85" s="15">
        <v>0</v>
      </c>
      <c r="G85" s="72">
        <v>0</v>
      </c>
      <c r="H85" s="72">
        <v>0</v>
      </c>
      <c r="I85" s="72">
        <v>0</v>
      </c>
      <c r="J85" s="72">
        <v>0</v>
      </c>
      <c r="K85" s="72">
        <v>0</v>
      </c>
      <c r="L85" s="72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</row>
    <row r="86" spans="1:18" ht="15" customHeight="1" x14ac:dyDescent="0.25">
      <c r="A86" s="96" t="s">
        <v>143</v>
      </c>
      <c r="B86" s="97"/>
      <c r="C86" s="90"/>
      <c r="D86" s="42" t="s">
        <v>13</v>
      </c>
      <c r="E86" s="15">
        <f>SUM(F86:K86)</f>
        <v>129836231.69</v>
      </c>
      <c r="F86" s="15">
        <f>SUM(F87:F90)</f>
        <v>31270488.73</v>
      </c>
      <c r="G86" s="72">
        <f t="shared" ref="G86:J86" si="35">SUM(G87:G90)</f>
        <v>30501938.559999999</v>
      </c>
      <c r="H86" s="72">
        <f t="shared" si="35"/>
        <v>20808209.5</v>
      </c>
      <c r="I86" s="72">
        <f t="shared" si="35"/>
        <v>26198008.260000002</v>
      </c>
      <c r="J86" s="72">
        <f t="shared" si="35"/>
        <v>10838143.32</v>
      </c>
      <c r="K86" s="72">
        <f>SUM(K87:K90)</f>
        <v>10219443.32</v>
      </c>
      <c r="L86" s="72">
        <f t="shared" ref="L86:Q86" si="36">SUM(L87:L90)</f>
        <v>0</v>
      </c>
      <c r="M86" s="15">
        <f t="shared" si="36"/>
        <v>0</v>
      </c>
      <c r="N86" s="15">
        <f t="shared" si="36"/>
        <v>0</v>
      </c>
      <c r="O86" s="15">
        <f t="shared" si="36"/>
        <v>0</v>
      </c>
      <c r="P86" s="15">
        <f t="shared" si="36"/>
        <v>0</v>
      </c>
      <c r="Q86" s="15">
        <f t="shared" si="36"/>
        <v>0</v>
      </c>
    </row>
    <row r="87" spans="1:18" x14ac:dyDescent="0.25">
      <c r="A87" s="98"/>
      <c r="B87" s="99"/>
      <c r="C87" s="91"/>
      <c r="D87" s="42" t="s">
        <v>14</v>
      </c>
      <c r="E87" s="15">
        <f>SUM(F87:K87)</f>
        <v>0</v>
      </c>
      <c r="F87" s="15">
        <v>0</v>
      </c>
      <c r="G87" s="72">
        <v>0</v>
      </c>
      <c r="H87" s="72">
        <v>0</v>
      </c>
      <c r="I87" s="72">
        <v>0</v>
      </c>
      <c r="J87" s="72">
        <v>0</v>
      </c>
      <c r="K87" s="72">
        <v>0</v>
      </c>
      <c r="L87" s="72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</row>
    <row r="88" spans="1:18" ht="22.5" x14ac:dyDescent="0.25">
      <c r="A88" s="98"/>
      <c r="B88" s="99"/>
      <c r="C88" s="91"/>
      <c r="D88" s="42" t="s">
        <v>15</v>
      </c>
      <c r="E88" s="15">
        <f>SUM(F88:L88)</f>
        <v>0</v>
      </c>
      <c r="F88" s="15">
        <v>0</v>
      </c>
      <c r="G88" s="72">
        <v>0</v>
      </c>
      <c r="H88" s="72">
        <v>0</v>
      </c>
      <c r="I88" s="72">
        <v>0</v>
      </c>
      <c r="J88" s="72">
        <v>0</v>
      </c>
      <c r="K88" s="72">
        <v>0</v>
      </c>
      <c r="L88" s="72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50"/>
    </row>
    <row r="89" spans="1:18" ht="15.75" customHeight="1" x14ac:dyDescent="0.25">
      <c r="A89" s="98"/>
      <c r="B89" s="99"/>
      <c r="C89" s="91"/>
      <c r="D89" s="42" t="s">
        <v>16</v>
      </c>
      <c r="E89" s="15">
        <f>SUM(F89:M89)</f>
        <v>129836231.69</v>
      </c>
      <c r="F89" s="15">
        <v>31270488.73</v>
      </c>
      <c r="G89" s="72">
        <v>30501938.559999999</v>
      </c>
      <c r="H89" s="72">
        <v>20808209.5</v>
      </c>
      <c r="I89" s="72">
        <v>26198008.260000002</v>
      </c>
      <c r="J89" s="72">
        <v>10838143.32</v>
      </c>
      <c r="K89" s="72">
        <v>10219443.32</v>
      </c>
      <c r="L89" s="72">
        <v>0</v>
      </c>
      <c r="M89" s="15">
        <v>0</v>
      </c>
      <c r="N89" s="15">
        <v>0</v>
      </c>
      <c r="O89" s="15">
        <v>0</v>
      </c>
      <c r="P89" s="15">
        <v>0</v>
      </c>
      <c r="Q89" s="15">
        <f>Q49</f>
        <v>0</v>
      </c>
    </row>
    <row r="90" spans="1:18" ht="22.5" x14ac:dyDescent="0.25">
      <c r="A90" s="100"/>
      <c r="B90" s="101"/>
      <c r="C90" s="92"/>
      <c r="D90" s="42" t="s">
        <v>17</v>
      </c>
      <c r="E90" s="15">
        <f>SUM(F90:N90)</f>
        <v>0</v>
      </c>
      <c r="F90" s="15">
        <v>0</v>
      </c>
      <c r="G90" s="72">
        <v>0</v>
      </c>
      <c r="H90" s="72">
        <v>0</v>
      </c>
      <c r="I90" s="72">
        <v>0</v>
      </c>
      <c r="J90" s="72">
        <v>0</v>
      </c>
      <c r="K90" s="72">
        <v>0</v>
      </c>
      <c r="L90" s="72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</row>
    <row r="91" spans="1:18" ht="15" customHeight="1" x14ac:dyDescent="0.25">
      <c r="A91" s="96" t="s">
        <v>142</v>
      </c>
      <c r="B91" s="97"/>
      <c r="C91" s="90"/>
      <c r="D91" s="42" t="s">
        <v>13</v>
      </c>
      <c r="E91" s="15">
        <v>0</v>
      </c>
      <c r="F91" s="15">
        <v>0</v>
      </c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</row>
    <row r="92" spans="1:18" x14ac:dyDescent="0.25">
      <c r="A92" s="98"/>
      <c r="B92" s="99"/>
      <c r="C92" s="91"/>
      <c r="D92" s="42" t="s">
        <v>14</v>
      </c>
      <c r="E92" s="15">
        <v>0</v>
      </c>
      <c r="F92" s="15">
        <v>0</v>
      </c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</row>
    <row r="93" spans="1:18" ht="22.5" x14ac:dyDescent="0.25">
      <c r="A93" s="98"/>
      <c r="B93" s="99"/>
      <c r="C93" s="91"/>
      <c r="D93" s="42" t="s">
        <v>15</v>
      </c>
      <c r="E93" s="15">
        <v>0</v>
      </c>
      <c r="F93" s="15">
        <v>0</v>
      </c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</row>
    <row r="94" spans="1:18" ht="16.5" customHeight="1" x14ac:dyDescent="0.25">
      <c r="A94" s="98"/>
      <c r="B94" s="99"/>
      <c r="C94" s="91"/>
      <c r="D94" s="42" t="s">
        <v>16</v>
      </c>
      <c r="E94" s="15">
        <v>0</v>
      </c>
      <c r="F94" s="15">
        <v>0</v>
      </c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</row>
    <row r="95" spans="1:18" ht="22.5" x14ac:dyDescent="0.25">
      <c r="A95" s="100"/>
      <c r="B95" s="101"/>
      <c r="C95" s="92"/>
      <c r="D95" s="42" t="s">
        <v>17</v>
      </c>
      <c r="E95" s="15">
        <v>0</v>
      </c>
      <c r="F95" s="15">
        <v>0</v>
      </c>
      <c r="G95" s="72">
        <v>0</v>
      </c>
      <c r="H95" s="72">
        <v>0</v>
      </c>
      <c r="I95" s="72">
        <v>0</v>
      </c>
      <c r="J95" s="72">
        <v>0</v>
      </c>
      <c r="K95" s="72">
        <v>0</v>
      </c>
      <c r="L95" s="72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</row>
    <row r="96" spans="1:18" ht="15" customHeight="1" x14ac:dyDescent="0.25">
      <c r="A96" s="96" t="s">
        <v>141</v>
      </c>
      <c r="B96" s="97"/>
      <c r="C96" s="90"/>
      <c r="D96" s="42" t="s">
        <v>13</v>
      </c>
      <c r="E96" s="15">
        <f>SUM(F96:K96)</f>
        <v>34214582.240000002</v>
      </c>
      <c r="F96" s="15">
        <f>SUM(F97:F100)</f>
        <v>11385125.15</v>
      </c>
      <c r="G96" s="72">
        <f t="shared" ref="G96:J96" si="37">SUM(G97:G100)</f>
        <v>1790492</v>
      </c>
      <c r="H96" s="72">
        <f t="shared" si="37"/>
        <v>4433465.09</v>
      </c>
      <c r="I96" s="72">
        <f t="shared" si="37"/>
        <v>4015300</v>
      </c>
      <c r="J96" s="72">
        <f t="shared" si="37"/>
        <v>6263800</v>
      </c>
      <c r="K96" s="72">
        <f>SUM(K97:K100)</f>
        <v>6326400</v>
      </c>
      <c r="L96" s="72">
        <f t="shared" ref="L96:Q96" si="38">SUM(L97:L100)</f>
        <v>0</v>
      </c>
      <c r="M96" s="15">
        <f t="shared" si="38"/>
        <v>0</v>
      </c>
      <c r="N96" s="15">
        <f t="shared" si="38"/>
        <v>0</v>
      </c>
      <c r="O96" s="15">
        <f t="shared" si="38"/>
        <v>0</v>
      </c>
      <c r="P96" s="15">
        <f t="shared" si="38"/>
        <v>0</v>
      </c>
      <c r="Q96" s="15">
        <f t="shared" si="38"/>
        <v>0</v>
      </c>
    </row>
    <row r="97" spans="1:17" x14ac:dyDescent="0.25">
      <c r="A97" s="98"/>
      <c r="B97" s="99"/>
      <c r="C97" s="91"/>
      <c r="D97" s="42" t="s">
        <v>14</v>
      </c>
      <c r="E97" s="15">
        <f>SUM(F97:K97)</f>
        <v>0</v>
      </c>
      <c r="F97" s="15">
        <v>0</v>
      </c>
      <c r="G97" s="72">
        <v>0</v>
      </c>
      <c r="H97" s="72">
        <v>0</v>
      </c>
      <c r="I97" s="72">
        <v>0</v>
      </c>
      <c r="J97" s="72">
        <v>0</v>
      </c>
      <c r="K97" s="72">
        <v>0</v>
      </c>
      <c r="L97" s="72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</row>
    <row r="98" spans="1:17" ht="22.5" x14ac:dyDescent="0.25">
      <c r="A98" s="98"/>
      <c r="B98" s="99"/>
      <c r="C98" s="91"/>
      <c r="D98" s="42" t="s">
        <v>15</v>
      </c>
      <c r="E98" s="15">
        <f>SUM(F98:M98)</f>
        <v>7961700</v>
      </c>
      <c r="F98" s="15">
        <f>F32</f>
        <v>7961700</v>
      </c>
      <c r="G98" s="72">
        <v>0</v>
      </c>
      <c r="H98" s="72">
        <v>0</v>
      </c>
      <c r="I98" s="72">
        <v>0</v>
      </c>
      <c r="J98" s="72">
        <v>0</v>
      </c>
      <c r="K98" s="72">
        <f>K32</f>
        <v>0</v>
      </c>
      <c r="L98" s="72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</row>
    <row r="99" spans="1:17" ht="15.75" customHeight="1" x14ac:dyDescent="0.25">
      <c r="A99" s="98"/>
      <c r="B99" s="99"/>
      <c r="C99" s="91"/>
      <c r="D99" s="42" t="s">
        <v>16</v>
      </c>
      <c r="E99" s="15">
        <f>SUM(F99:M99)</f>
        <v>26252882.240000002</v>
      </c>
      <c r="F99" s="15">
        <v>3423425.15</v>
      </c>
      <c r="G99" s="72">
        <f>G43</f>
        <v>1790492</v>
      </c>
      <c r="H99" s="72">
        <f t="shared" ref="H99:Q99" si="39">H43</f>
        <v>4433465.09</v>
      </c>
      <c r="I99" s="72">
        <f t="shared" si="39"/>
        <v>4015300</v>
      </c>
      <c r="J99" s="72">
        <f t="shared" si="39"/>
        <v>6263800</v>
      </c>
      <c r="K99" s="72">
        <f t="shared" si="39"/>
        <v>6326400</v>
      </c>
      <c r="L99" s="72">
        <f t="shared" si="39"/>
        <v>0</v>
      </c>
      <c r="M99" s="15">
        <f t="shared" si="39"/>
        <v>0</v>
      </c>
      <c r="N99" s="15">
        <f t="shared" si="39"/>
        <v>0</v>
      </c>
      <c r="O99" s="15">
        <f t="shared" si="39"/>
        <v>0</v>
      </c>
      <c r="P99" s="15">
        <f t="shared" si="39"/>
        <v>0</v>
      </c>
      <c r="Q99" s="15">
        <f t="shared" si="39"/>
        <v>0</v>
      </c>
    </row>
    <row r="100" spans="1:17" ht="22.5" x14ac:dyDescent="0.25">
      <c r="A100" s="100"/>
      <c r="B100" s="101"/>
      <c r="C100" s="92"/>
      <c r="D100" s="42" t="s">
        <v>17</v>
      </c>
      <c r="E100" s="15">
        <f>SUM(F100:N100)</f>
        <v>0</v>
      </c>
      <c r="F100" s="15">
        <v>0</v>
      </c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</row>
    <row r="101" spans="1:17" x14ac:dyDescent="0.25">
      <c r="F101" s="50"/>
    </row>
    <row r="102" spans="1:17" x14ac:dyDescent="0.25">
      <c r="H102" s="77"/>
      <c r="I102" s="77">
        <f>I22+I33+I49</f>
        <v>36502060.450000003</v>
      </c>
      <c r="J102" s="77">
        <f>J22+J33+J49</f>
        <v>25605500</v>
      </c>
      <c r="K102" s="77">
        <f>K22+K33+K49</f>
        <v>25049400</v>
      </c>
    </row>
    <row r="104" spans="1:17" x14ac:dyDescent="0.25">
      <c r="I104" s="77">
        <f>I99+I89+I84</f>
        <v>36502060.450000003</v>
      </c>
      <c r="J104" s="77">
        <f>J99+J89+J84</f>
        <v>25605500</v>
      </c>
      <c r="K104" s="77">
        <f>K99+K89+K84</f>
        <v>25049400</v>
      </c>
    </row>
    <row r="105" spans="1:17" x14ac:dyDescent="0.25">
      <c r="D105" s="67"/>
      <c r="F105" s="50"/>
    </row>
    <row r="110" spans="1:17" x14ac:dyDescent="0.25">
      <c r="B110" s="67"/>
      <c r="C110" s="67"/>
    </row>
    <row r="111" spans="1:17" x14ac:dyDescent="0.25">
      <c r="D111" s="67"/>
    </row>
    <row r="112" spans="1:17" x14ac:dyDescent="0.25">
      <c r="B112" s="67"/>
    </row>
    <row r="114" spans="9:9" x14ac:dyDescent="0.25">
      <c r="I114" s="80">
        <f>18222818.37-J33</f>
        <v>11959018.370000001</v>
      </c>
    </row>
  </sheetData>
  <mergeCells count="61">
    <mergeCell ref="C19:C23"/>
    <mergeCell ref="A35:A39"/>
    <mergeCell ref="B35:B39"/>
    <mergeCell ref="C35:C39"/>
    <mergeCell ref="C40:C44"/>
    <mergeCell ref="A40:A44"/>
    <mergeCell ref="B40:B44"/>
    <mergeCell ref="B19:B23"/>
    <mergeCell ref="N2:Q2"/>
    <mergeCell ref="O3:Q3"/>
    <mergeCell ref="A8:Q8"/>
    <mergeCell ref="E9:Q9"/>
    <mergeCell ref="F10:Q10"/>
    <mergeCell ref="H2:J2"/>
    <mergeCell ref="H3:J3"/>
    <mergeCell ref="D9:D11"/>
    <mergeCell ref="E10:E11"/>
    <mergeCell ref="H4:J4"/>
    <mergeCell ref="B61:B65"/>
    <mergeCell ref="A66:B69"/>
    <mergeCell ref="A61:A65"/>
    <mergeCell ref="C96:C100"/>
    <mergeCell ref="C91:C95"/>
    <mergeCell ref="C86:C90"/>
    <mergeCell ref="A86:B90"/>
    <mergeCell ref="A91:B95"/>
    <mergeCell ref="A96:B100"/>
    <mergeCell ref="C66:C69"/>
    <mergeCell ref="C75:C79"/>
    <mergeCell ref="C70:C74"/>
    <mergeCell ref="A80:B80"/>
    <mergeCell ref="A81:B85"/>
    <mergeCell ref="A70:B74"/>
    <mergeCell ref="A75:B79"/>
    <mergeCell ref="C46:C50"/>
    <mergeCell ref="C81:C85"/>
    <mergeCell ref="C52:C55"/>
    <mergeCell ref="C61:C65"/>
    <mergeCell ref="C56:C60"/>
    <mergeCell ref="A56:A60"/>
    <mergeCell ref="B56:B60"/>
    <mergeCell ref="A46:A50"/>
    <mergeCell ref="B46:B50"/>
    <mergeCell ref="A52:A55"/>
    <mergeCell ref="B52:B55"/>
    <mergeCell ref="A45:Q45"/>
    <mergeCell ref="A30:A34"/>
    <mergeCell ref="B30:B34"/>
    <mergeCell ref="C30:C34"/>
    <mergeCell ref="A9:A11"/>
    <mergeCell ref="B9:B11"/>
    <mergeCell ref="C9:C11"/>
    <mergeCell ref="A25:A29"/>
    <mergeCell ref="B25:B29"/>
    <mergeCell ref="C25:C29"/>
    <mergeCell ref="A13:Q13"/>
    <mergeCell ref="A24:Q24"/>
    <mergeCell ref="A14:A18"/>
    <mergeCell ref="B14:B18"/>
    <mergeCell ref="C14:C18"/>
    <mergeCell ref="A19:A23"/>
  </mergeCells>
  <printOptions horizontalCentered="1"/>
  <pageMargins left="0.78740157480314965" right="0.78740157480314965" top="1.1811023622047245" bottom="0.39370078740157483" header="0" footer="0"/>
  <pageSetup paperSize="9" scale="48" firstPageNumber="3" fitToHeight="0" orientation="landscape" useFirstPageNumber="1" r:id="rId1"/>
  <headerFooter>
    <oddHeader>&amp;C&amp;"Times New Roman,обычный"&amp;P</oddHeader>
    <evenHeader>&amp;C5</evenHeader>
  </headerFooter>
  <rowBreaks count="1" manualBreakCount="1">
    <brk id="60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view="pageBreakPreview" zoomScaleNormal="85" zoomScaleSheetLayoutView="100" workbookViewId="0">
      <selection activeCell="A4" sqref="A4:C8"/>
    </sheetView>
  </sheetViews>
  <sheetFormatPr defaultRowHeight="15.75" x14ac:dyDescent="0.25"/>
  <cols>
    <col min="1" max="1" width="9.140625" style="11"/>
    <col min="2" max="2" width="85.140625" style="11" customWidth="1"/>
    <col min="3" max="3" width="56.42578125" style="11" customWidth="1"/>
    <col min="4" max="16384" width="9.140625" style="11"/>
  </cols>
  <sheetData>
    <row r="1" spans="1:3" x14ac:dyDescent="0.25">
      <c r="A1" s="6"/>
      <c r="B1" s="6"/>
      <c r="C1" s="27" t="s">
        <v>44</v>
      </c>
    </row>
    <row r="2" spans="1:3" x14ac:dyDescent="0.25">
      <c r="A2" s="6"/>
      <c r="B2" s="6"/>
      <c r="C2" s="6"/>
    </row>
    <row r="3" spans="1:3" ht="31.5" customHeight="1" x14ac:dyDescent="0.25">
      <c r="A3" s="162" t="s">
        <v>137</v>
      </c>
      <c r="B3" s="162"/>
      <c r="C3" s="162"/>
    </row>
    <row r="4" spans="1:3" x14ac:dyDescent="0.25">
      <c r="A4" s="25" t="s">
        <v>20</v>
      </c>
      <c r="B4" s="28" t="s">
        <v>42</v>
      </c>
      <c r="C4" s="28" t="s">
        <v>43</v>
      </c>
    </row>
    <row r="5" spans="1:3" x14ac:dyDescent="0.25">
      <c r="A5" s="26">
        <v>1</v>
      </c>
      <c r="B5" s="26">
        <v>2</v>
      </c>
      <c r="C5" s="26">
        <v>3</v>
      </c>
    </row>
    <row r="6" spans="1:3" s="13" customFormat="1" ht="48.75" customHeight="1" x14ac:dyDescent="0.25">
      <c r="A6" s="25">
        <v>1</v>
      </c>
      <c r="B6" s="2" t="s">
        <v>55</v>
      </c>
      <c r="C6" s="159" t="s">
        <v>52</v>
      </c>
    </row>
    <row r="7" spans="1:3" s="13" customFormat="1" ht="50.25" customHeight="1" x14ac:dyDescent="0.25">
      <c r="A7" s="25">
        <v>2</v>
      </c>
      <c r="B7" s="2" t="s">
        <v>53</v>
      </c>
      <c r="C7" s="160"/>
    </row>
    <row r="8" spans="1:3" s="13" customFormat="1" ht="63" x14ac:dyDescent="0.25">
      <c r="A8" s="25">
        <v>3</v>
      </c>
      <c r="B8" s="2" t="s">
        <v>54</v>
      </c>
      <c r="C8" s="161"/>
    </row>
  </sheetData>
  <mergeCells count="2">
    <mergeCell ref="A3:C3"/>
    <mergeCell ref="C6:C8"/>
  </mergeCells>
  <printOptions horizontalCentered="1"/>
  <pageMargins left="0.31496062992125984" right="0.31496062992125984" top="0.39370078740157483" bottom="0.39370078740157483" header="0" footer="0"/>
  <pageSetup paperSize="9" scale="93" firstPageNumber="15" orientation="landscape" useFirstPageNumber="1" r:id="rId1"/>
  <headerFooter>
    <oddHeader>&amp;C&amp;"Times New Roman,обычный"&amp;P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view="pageBreakPreview" zoomScaleSheetLayoutView="100" workbookViewId="0">
      <selection activeCell="A4" sqref="A4:F6"/>
    </sheetView>
  </sheetViews>
  <sheetFormatPr defaultRowHeight="15" x14ac:dyDescent="0.25"/>
  <cols>
    <col min="1" max="1" width="5.5703125" customWidth="1"/>
    <col min="2" max="2" width="15.7109375" customWidth="1"/>
    <col min="3" max="3" width="12.85546875" customWidth="1"/>
    <col min="4" max="4" width="16.7109375" customWidth="1"/>
    <col min="5" max="5" width="17.42578125" customWidth="1"/>
    <col min="6" max="6" width="24.5703125" customWidth="1"/>
  </cols>
  <sheetData>
    <row r="1" spans="1:6" ht="15.75" x14ac:dyDescent="0.25">
      <c r="A1" s="6"/>
      <c r="B1" s="6"/>
      <c r="C1" s="6"/>
      <c r="D1" s="6"/>
      <c r="F1" s="27" t="s">
        <v>104</v>
      </c>
    </row>
    <row r="2" spans="1:6" ht="15.75" x14ac:dyDescent="0.25">
      <c r="A2" s="6"/>
      <c r="B2" s="6"/>
      <c r="C2" s="6"/>
      <c r="D2" s="6"/>
      <c r="E2" s="6"/>
    </row>
    <row r="3" spans="1:6" ht="27.75" customHeight="1" x14ac:dyDescent="0.25">
      <c r="A3" s="162" t="s">
        <v>121</v>
      </c>
      <c r="B3" s="162"/>
      <c r="C3" s="162"/>
      <c r="D3" s="162"/>
      <c r="E3" s="162"/>
      <c r="F3" s="162"/>
    </row>
    <row r="4" spans="1:6" ht="151.5" customHeight="1" x14ac:dyDescent="0.25">
      <c r="A4" s="32" t="s">
        <v>20</v>
      </c>
      <c r="B4" s="30" t="s">
        <v>105</v>
      </c>
      <c r="C4" s="30" t="s">
        <v>106</v>
      </c>
      <c r="D4" s="30" t="s">
        <v>107</v>
      </c>
      <c r="E4" s="30" t="s">
        <v>108</v>
      </c>
      <c r="F4" s="32" t="s">
        <v>114</v>
      </c>
    </row>
    <row r="5" spans="1:6" ht="15.75" x14ac:dyDescent="0.25">
      <c r="A5" s="26">
        <v>1</v>
      </c>
      <c r="B5" s="26">
        <v>2</v>
      </c>
      <c r="C5" s="33">
        <v>3</v>
      </c>
      <c r="D5" s="33">
        <v>4</v>
      </c>
      <c r="E5" s="33">
        <v>5</v>
      </c>
      <c r="F5" s="33">
        <v>6</v>
      </c>
    </row>
    <row r="6" spans="1:6" ht="15.75" x14ac:dyDescent="0.25">
      <c r="A6" s="29">
        <v>1</v>
      </c>
      <c r="B6" s="30" t="s">
        <v>75</v>
      </c>
      <c r="C6" s="54" t="s">
        <v>75</v>
      </c>
      <c r="D6" s="54" t="s">
        <v>75</v>
      </c>
      <c r="E6" s="54" t="s">
        <v>75</v>
      </c>
      <c r="F6" s="54" t="s">
        <v>75</v>
      </c>
    </row>
    <row r="10" spans="1:6" x14ac:dyDescent="0.25">
      <c r="C10" s="35"/>
    </row>
  </sheetData>
  <mergeCells count="1">
    <mergeCell ref="A3:F3"/>
  </mergeCells>
  <printOptions horizontalCentered="1"/>
  <pageMargins left="0.39370078740157483" right="0.39370078740157483" top="0.39370078740157483" bottom="0.39370078740157483" header="0" footer="0"/>
  <pageSetup paperSize="9" firstPageNumber="16" orientation="portrait" useFirstPageNumber="1" r:id="rId1"/>
  <headerFooter>
    <oddHeader>&amp;C&amp;"Times New Roman,обычный"&amp;P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="130" zoomScaleSheetLayoutView="130" workbookViewId="0">
      <selection activeCell="A4" sqref="A4:F6"/>
    </sheetView>
  </sheetViews>
  <sheetFormatPr defaultRowHeight="15" x14ac:dyDescent="0.25"/>
  <cols>
    <col min="1" max="1" width="5.5703125" customWidth="1"/>
    <col min="2" max="2" width="15.7109375" customWidth="1"/>
    <col min="3" max="3" width="12.85546875" customWidth="1"/>
    <col min="4" max="4" width="16.7109375" customWidth="1"/>
    <col min="5" max="5" width="17.42578125" customWidth="1"/>
    <col min="6" max="6" width="24.5703125" customWidth="1"/>
  </cols>
  <sheetData>
    <row r="1" spans="1:6" ht="15.75" x14ac:dyDescent="0.25">
      <c r="A1" s="6"/>
      <c r="B1" s="6"/>
      <c r="C1" s="6"/>
      <c r="D1" s="6"/>
      <c r="F1" s="34" t="s">
        <v>48</v>
      </c>
    </row>
    <row r="2" spans="1:6" ht="15.75" x14ac:dyDescent="0.25">
      <c r="A2" s="6"/>
      <c r="B2" s="6"/>
      <c r="C2" s="6"/>
      <c r="D2" s="6"/>
      <c r="E2" s="6"/>
    </row>
    <row r="3" spans="1:6" ht="55.5" customHeight="1" x14ac:dyDescent="0.25">
      <c r="A3" s="175" t="s">
        <v>122</v>
      </c>
      <c r="B3" s="175"/>
      <c r="C3" s="175"/>
      <c r="D3" s="175"/>
      <c r="E3" s="175"/>
      <c r="F3" s="175"/>
    </row>
    <row r="4" spans="1:6" ht="141" customHeight="1" x14ac:dyDescent="0.25">
      <c r="A4" s="32" t="s">
        <v>20</v>
      </c>
      <c r="B4" s="32" t="s">
        <v>126</v>
      </c>
      <c r="C4" s="32" t="s">
        <v>123</v>
      </c>
      <c r="D4" s="32" t="s">
        <v>127</v>
      </c>
      <c r="E4" s="32" t="s">
        <v>124</v>
      </c>
      <c r="F4" s="32" t="s">
        <v>125</v>
      </c>
    </row>
    <row r="5" spans="1:6" ht="15.75" x14ac:dyDescent="0.25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</row>
    <row r="6" spans="1:6" ht="15.75" x14ac:dyDescent="0.25">
      <c r="A6" s="31">
        <v>1</v>
      </c>
      <c r="B6" s="32" t="s">
        <v>75</v>
      </c>
      <c r="C6" s="54" t="s">
        <v>75</v>
      </c>
      <c r="D6" s="54" t="s">
        <v>75</v>
      </c>
      <c r="E6" s="54" t="s">
        <v>75</v>
      </c>
      <c r="F6" s="54" t="s">
        <v>75</v>
      </c>
    </row>
    <row r="8" spans="1:6" x14ac:dyDescent="0.25">
      <c r="C8" s="35"/>
    </row>
  </sheetData>
  <mergeCells count="1">
    <mergeCell ref="A3:F3"/>
  </mergeCells>
  <printOptions horizontalCentered="1"/>
  <pageMargins left="0.39370078740157483" right="0.39370078740157483" top="0.39370078740157483" bottom="0.39370078740157483" header="0" footer="0"/>
  <pageSetup paperSize="9" firstPageNumber="17" orientation="portrait" useFirstPageNumber="1" r:id="rId1"/>
  <headerFooter>
    <oddHeader>&amp;C&amp;"Times New Roman,обычный"&amp;P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="115" zoomScaleSheetLayoutView="115" workbookViewId="0">
      <selection activeCell="J23" sqref="J23"/>
    </sheetView>
  </sheetViews>
  <sheetFormatPr defaultRowHeight="15" x14ac:dyDescent="0.25"/>
  <cols>
    <col min="1" max="1" width="5.5703125" customWidth="1"/>
    <col min="2" max="2" width="15.7109375" customWidth="1"/>
    <col min="3" max="3" width="12.85546875" customWidth="1"/>
    <col min="4" max="4" width="16.7109375" customWidth="1"/>
    <col min="5" max="5" width="17.42578125" customWidth="1"/>
    <col min="6" max="6" width="24.5703125" customWidth="1"/>
  </cols>
  <sheetData>
    <row r="1" spans="1:6" ht="15.75" x14ac:dyDescent="0.25">
      <c r="A1" s="6"/>
      <c r="B1" s="6"/>
      <c r="C1" s="6"/>
      <c r="D1" s="6"/>
      <c r="F1" s="37" t="s">
        <v>136</v>
      </c>
    </row>
    <row r="2" spans="1:6" ht="15.75" x14ac:dyDescent="0.25">
      <c r="A2" s="6"/>
      <c r="B2" s="6"/>
      <c r="C2" s="6"/>
      <c r="D2" s="6"/>
      <c r="E2" s="6"/>
    </row>
    <row r="3" spans="1:6" ht="55.5" customHeight="1" x14ac:dyDescent="0.25">
      <c r="A3" s="175" t="s">
        <v>138</v>
      </c>
      <c r="B3" s="175"/>
      <c r="C3" s="175"/>
      <c r="D3" s="175"/>
      <c r="E3" s="175"/>
      <c r="F3" s="175"/>
    </row>
    <row r="4" spans="1:6" ht="100.5" customHeight="1" x14ac:dyDescent="0.25">
      <c r="A4" s="32" t="s">
        <v>20</v>
      </c>
      <c r="B4" s="32" t="s">
        <v>128</v>
      </c>
      <c r="C4" s="32" t="s">
        <v>126</v>
      </c>
      <c r="D4" s="32" t="s">
        <v>129</v>
      </c>
      <c r="E4" s="32" t="s">
        <v>130</v>
      </c>
      <c r="F4" s="32" t="s">
        <v>131</v>
      </c>
    </row>
    <row r="5" spans="1:6" ht="15.75" x14ac:dyDescent="0.25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</row>
    <row r="6" spans="1:6" ht="15.75" x14ac:dyDescent="0.25">
      <c r="A6" s="31">
        <v>1</v>
      </c>
      <c r="B6" s="32" t="s">
        <v>75</v>
      </c>
      <c r="C6" s="54" t="s">
        <v>75</v>
      </c>
      <c r="D6" s="54" t="s">
        <v>75</v>
      </c>
      <c r="E6" s="54" t="s">
        <v>75</v>
      </c>
      <c r="F6" s="54" t="s">
        <v>75</v>
      </c>
    </row>
    <row r="8" spans="1:6" x14ac:dyDescent="0.25">
      <c r="C8" s="35"/>
    </row>
  </sheetData>
  <mergeCells count="1">
    <mergeCell ref="A3:F3"/>
  </mergeCells>
  <printOptions horizontalCentered="1"/>
  <pageMargins left="0.39370078740157483" right="0.39370078740157483" top="0.39370078740157483" bottom="0.39370078740157483" header="0" footer="0"/>
  <pageSetup paperSize="9" firstPageNumber="18" orientation="portrait" useFirstPageNumber="1" r:id="rId1"/>
  <headerFooter>
    <oddHeader>&amp;C&amp;"Times New Roman,обычный"&amp;P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workbookViewId="0">
      <selection activeCell="A3" sqref="A3:P3"/>
    </sheetView>
  </sheetViews>
  <sheetFormatPr defaultRowHeight="15.75" x14ac:dyDescent="0.25"/>
  <cols>
    <col min="1" max="1" width="9.140625" style="11"/>
    <col min="2" max="2" width="13" style="11" customWidth="1"/>
    <col min="3" max="3" width="18.5703125" style="11" customWidth="1"/>
    <col min="4" max="15" width="9.140625" style="11"/>
    <col min="16" max="16" width="17" style="11" customWidth="1"/>
    <col min="17" max="16384" width="9.140625" style="11"/>
  </cols>
  <sheetData>
    <row r="1" spans="1:16" s="6" customFormat="1" x14ac:dyDescent="0.25">
      <c r="P1" s="27" t="s">
        <v>41</v>
      </c>
    </row>
    <row r="2" spans="1:16" s="6" customFormat="1" x14ac:dyDescent="0.25"/>
    <row r="3" spans="1:16" s="6" customFormat="1" ht="37.5" customHeight="1" x14ac:dyDescent="0.25">
      <c r="A3" s="141" t="s">
        <v>83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1:16" s="6" customFormat="1" ht="109.5" customHeight="1" x14ac:dyDescent="0.25">
      <c r="A4" s="120" t="s">
        <v>20</v>
      </c>
      <c r="B4" s="143" t="s">
        <v>38</v>
      </c>
      <c r="C4" s="143" t="s">
        <v>39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8"/>
      <c r="P4" s="143" t="s">
        <v>40</v>
      </c>
    </row>
    <row r="5" spans="1:16" s="6" customFormat="1" x14ac:dyDescent="0.25">
      <c r="A5" s="120"/>
      <c r="B5" s="143"/>
      <c r="C5" s="143"/>
      <c r="D5" s="25" t="s">
        <v>2</v>
      </c>
      <c r="E5" s="25" t="s">
        <v>3</v>
      </c>
      <c r="F5" s="25" t="s">
        <v>4</v>
      </c>
      <c r="G5" s="25" t="s">
        <v>3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5" t="s">
        <v>10</v>
      </c>
      <c r="N5" s="25" t="s">
        <v>11</v>
      </c>
      <c r="O5" s="25" t="s">
        <v>12</v>
      </c>
      <c r="P5" s="143"/>
    </row>
    <row r="6" spans="1:16" s="6" customFormat="1" x14ac:dyDescent="0.25">
      <c r="A6" s="26">
        <v>1</v>
      </c>
      <c r="B6" s="26">
        <v>2</v>
      </c>
      <c r="C6" s="26">
        <v>3</v>
      </c>
      <c r="D6" s="26">
        <v>5</v>
      </c>
      <c r="E6" s="26">
        <v>6</v>
      </c>
      <c r="F6" s="26">
        <v>7</v>
      </c>
      <c r="G6" s="26">
        <v>8</v>
      </c>
      <c r="H6" s="26">
        <v>9</v>
      </c>
      <c r="I6" s="26">
        <v>10</v>
      </c>
      <c r="J6" s="26">
        <v>11</v>
      </c>
      <c r="K6" s="26">
        <v>12</v>
      </c>
      <c r="L6" s="26">
        <v>13</v>
      </c>
      <c r="M6" s="26">
        <v>14</v>
      </c>
      <c r="N6" s="26">
        <v>15</v>
      </c>
      <c r="O6" s="26">
        <v>16</v>
      </c>
      <c r="P6" s="26">
        <v>17</v>
      </c>
    </row>
    <row r="7" spans="1:16" s="6" customFormat="1" x14ac:dyDescent="0.25">
      <c r="A7" s="29" t="s">
        <v>75</v>
      </c>
      <c r="B7" s="29" t="s">
        <v>75</v>
      </c>
      <c r="C7" s="29" t="s">
        <v>75</v>
      </c>
      <c r="D7" s="29" t="s">
        <v>75</v>
      </c>
      <c r="E7" s="29" t="s">
        <v>75</v>
      </c>
      <c r="F7" s="29" t="s">
        <v>75</v>
      </c>
      <c r="G7" s="29" t="s">
        <v>75</v>
      </c>
      <c r="H7" s="29" t="s">
        <v>75</v>
      </c>
      <c r="I7" s="29" t="s">
        <v>75</v>
      </c>
      <c r="J7" s="29" t="s">
        <v>75</v>
      </c>
      <c r="K7" s="29" t="s">
        <v>75</v>
      </c>
      <c r="L7" s="29" t="s">
        <v>75</v>
      </c>
      <c r="M7" s="29" t="s">
        <v>75</v>
      </c>
      <c r="N7" s="29" t="s">
        <v>75</v>
      </c>
      <c r="O7" s="29" t="s">
        <v>75</v>
      </c>
      <c r="P7" s="29" t="s">
        <v>75</v>
      </c>
    </row>
    <row r="8" spans="1:16" s="6" customForma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6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6" customFormat="1" x14ac:dyDescent="0.25"/>
  </sheetData>
  <mergeCells count="6">
    <mergeCell ref="A3:P3"/>
    <mergeCell ref="A4:A5"/>
    <mergeCell ref="B4:B5"/>
    <mergeCell ref="C4:C5"/>
    <mergeCell ref="D4:O4"/>
    <mergeCell ref="P4:P5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zoomScale="85" zoomScaleNormal="85" workbookViewId="0">
      <selection activeCell="J15" sqref="J15"/>
    </sheetView>
  </sheetViews>
  <sheetFormatPr defaultRowHeight="15.75" x14ac:dyDescent="0.25"/>
  <cols>
    <col min="1" max="1" width="9.140625" style="11"/>
    <col min="2" max="4" width="27.85546875" style="11" customWidth="1"/>
    <col min="5" max="5" width="48.85546875" style="11" customWidth="1"/>
    <col min="6" max="16384" width="9.140625" style="11"/>
  </cols>
  <sheetData>
    <row r="1" spans="1:5" s="6" customFormat="1" x14ac:dyDescent="0.25">
      <c r="E1" s="27" t="s">
        <v>36</v>
      </c>
    </row>
    <row r="2" spans="1:5" s="6" customFormat="1" ht="34.5" customHeight="1" x14ac:dyDescent="0.25">
      <c r="A2" s="154" t="s">
        <v>74</v>
      </c>
      <c r="B2" s="154"/>
      <c r="C2" s="154"/>
      <c r="D2" s="154"/>
      <c r="E2" s="154"/>
    </row>
    <row r="3" spans="1:5" s="6" customFormat="1" ht="15" customHeight="1" x14ac:dyDescent="0.25">
      <c r="A3" s="155" t="s">
        <v>20</v>
      </c>
      <c r="B3" s="151" t="s">
        <v>33</v>
      </c>
      <c r="C3" s="151"/>
      <c r="D3" s="151"/>
      <c r="E3" s="152" t="s">
        <v>34</v>
      </c>
    </row>
    <row r="4" spans="1:5" s="6" customFormat="1" ht="110.25" x14ac:dyDescent="0.25">
      <c r="A4" s="156"/>
      <c r="B4" s="20" t="s">
        <v>35</v>
      </c>
      <c r="C4" s="20" t="s">
        <v>32</v>
      </c>
      <c r="D4" s="20" t="s">
        <v>51</v>
      </c>
      <c r="E4" s="153"/>
    </row>
    <row r="5" spans="1:5" s="6" customFormat="1" x14ac:dyDescent="0.25">
      <c r="A5" s="21">
        <v>1</v>
      </c>
      <c r="B5" s="21">
        <v>2</v>
      </c>
      <c r="C5" s="21">
        <v>3</v>
      </c>
      <c r="D5" s="21">
        <v>4</v>
      </c>
      <c r="E5" s="21">
        <v>5</v>
      </c>
    </row>
    <row r="6" spans="1:5" s="6" customFormat="1" ht="15.75" customHeight="1" x14ac:dyDescent="0.25">
      <c r="A6" s="146" t="s">
        <v>90</v>
      </c>
      <c r="B6" s="147"/>
      <c r="C6" s="147"/>
      <c r="D6" s="147"/>
      <c r="E6" s="148"/>
    </row>
    <row r="7" spans="1:5" s="6" customFormat="1" x14ac:dyDescent="0.25">
      <c r="A7" s="149"/>
      <c r="B7" s="141"/>
      <c r="C7" s="141"/>
      <c r="D7" s="141"/>
      <c r="E7" s="150"/>
    </row>
    <row r="8" spans="1:5" s="6" customFormat="1" x14ac:dyDescent="0.25">
      <c r="A8" s="121" t="s">
        <v>89</v>
      </c>
      <c r="B8" s="121"/>
      <c r="C8" s="121"/>
      <c r="D8" s="121"/>
      <c r="E8" s="121"/>
    </row>
    <row r="9" spans="1:5" s="6" customFormat="1" x14ac:dyDescent="0.25">
      <c r="A9" s="121" t="s">
        <v>80</v>
      </c>
      <c r="B9" s="121"/>
      <c r="C9" s="121"/>
      <c r="D9" s="121"/>
      <c r="E9" s="121"/>
    </row>
    <row r="10" spans="1:5" s="6" customFormat="1" ht="47.25" x14ac:dyDescent="0.25">
      <c r="A10" s="19" t="s">
        <v>18</v>
      </c>
      <c r="B10" s="4" t="s">
        <v>76</v>
      </c>
      <c r="C10" s="8"/>
      <c r="D10" s="8"/>
      <c r="E10" s="4" t="s">
        <v>56</v>
      </c>
    </row>
    <row r="11" spans="1:5" s="6" customFormat="1" x14ac:dyDescent="0.25">
      <c r="A11" s="146" t="s">
        <v>90</v>
      </c>
      <c r="B11" s="147"/>
      <c r="C11" s="147"/>
      <c r="D11" s="147"/>
      <c r="E11" s="148"/>
    </row>
    <row r="12" spans="1:5" s="6" customFormat="1" x14ac:dyDescent="0.25">
      <c r="A12" s="149"/>
      <c r="B12" s="141"/>
      <c r="C12" s="141"/>
      <c r="D12" s="141"/>
      <c r="E12" s="150"/>
    </row>
    <row r="13" spans="1:5" s="6" customFormat="1" ht="15.75" customHeight="1" x14ac:dyDescent="0.25">
      <c r="A13" s="146" t="s">
        <v>77</v>
      </c>
      <c r="B13" s="147"/>
      <c r="C13" s="147"/>
      <c r="D13" s="147"/>
      <c r="E13" s="148"/>
    </row>
    <row r="14" spans="1:5" s="6" customFormat="1" x14ac:dyDescent="0.25">
      <c r="A14" s="149"/>
      <c r="B14" s="141"/>
      <c r="C14" s="141"/>
      <c r="D14" s="141"/>
      <c r="E14" s="150"/>
    </row>
    <row r="15" spans="1:5" s="6" customFormat="1" x14ac:dyDescent="0.25">
      <c r="A15" s="146" t="s">
        <v>78</v>
      </c>
      <c r="B15" s="147"/>
      <c r="C15" s="147"/>
      <c r="D15" s="147"/>
      <c r="E15" s="148"/>
    </row>
    <row r="16" spans="1:5" s="6" customFormat="1" x14ac:dyDescent="0.25">
      <c r="A16" s="149"/>
      <c r="B16" s="141"/>
      <c r="C16" s="141"/>
      <c r="D16" s="141"/>
      <c r="E16" s="150"/>
    </row>
    <row r="17" spans="1:5" s="6" customFormat="1" ht="110.25" x14ac:dyDescent="0.25">
      <c r="A17" s="19" t="s">
        <v>50</v>
      </c>
      <c r="B17" s="4" t="s">
        <v>79</v>
      </c>
      <c r="C17" s="3"/>
      <c r="D17" s="3"/>
      <c r="E17" s="30" t="s">
        <v>57</v>
      </c>
    </row>
    <row r="18" spans="1:5" s="6" customFormat="1" x14ac:dyDescent="0.25">
      <c r="A18" s="146" t="s">
        <v>90</v>
      </c>
      <c r="B18" s="147"/>
      <c r="C18" s="147"/>
      <c r="D18" s="147"/>
      <c r="E18" s="148"/>
    </row>
    <row r="19" spans="1:5" s="6" customFormat="1" x14ac:dyDescent="0.25">
      <c r="A19" s="149"/>
      <c r="B19" s="141"/>
      <c r="C19" s="141"/>
      <c r="D19" s="141"/>
      <c r="E19" s="150"/>
    </row>
    <row r="20" spans="1:5" s="6" customFormat="1" x14ac:dyDescent="0.25">
      <c r="A20" s="146" t="s">
        <v>81</v>
      </c>
      <c r="B20" s="147"/>
      <c r="C20" s="147"/>
      <c r="D20" s="147"/>
      <c r="E20" s="148"/>
    </row>
    <row r="21" spans="1:5" x14ac:dyDescent="0.25">
      <c r="A21" s="149"/>
      <c r="B21" s="141"/>
      <c r="C21" s="141"/>
      <c r="D21" s="141"/>
      <c r="E21" s="150"/>
    </row>
    <row r="22" spans="1:5" x14ac:dyDescent="0.25">
      <c r="A22" s="146" t="s">
        <v>92</v>
      </c>
      <c r="B22" s="147"/>
      <c r="C22" s="147"/>
      <c r="D22" s="147"/>
      <c r="E22" s="148"/>
    </row>
    <row r="23" spans="1:5" x14ac:dyDescent="0.25">
      <c r="A23" s="149"/>
      <c r="B23" s="141"/>
      <c r="C23" s="141"/>
      <c r="D23" s="141"/>
      <c r="E23" s="150"/>
    </row>
    <row r="24" spans="1:5" ht="126" x14ac:dyDescent="0.25">
      <c r="A24" s="19" t="s">
        <v>91</v>
      </c>
      <c r="B24" s="4" t="s">
        <v>82</v>
      </c>
      <c r="C24" s="3"/>
      <c r="D24" s="3"/>
      <c r="E24" s="30" t="s">
        <v>58</v>
      </c>
    </row>
    <row r="25" spans="1:5" x14ac:dyDescent="0.25">
      <c r="A25" s="10"/>
    </row>
    <row r="26" spans="1:5" x14ac:dyDescent="0.25">
      <c r="A26" s="10"/>
    </row>
    <row r="27" spans="1:5" x14ac:dyDescent="0.25">
      <c r="A27" s="10"/>
    </row>
    <row r="28" spans="1:5" x14ac:dyDescent="0.25">
      <c r="A28" s="10"/>
    </row>
    <row r="29" spans="1:5" x14ac:dyDescent="0.25">
      <c r="A29" s="10"/>
    </row>
    <row r="30" spans="1:5" x14ac:dyDescent="0.25">
      <c r="A30" s="10"/>
    </row>
    <row r="31" spans="1:5" x14ac:dyDescent="0.25">
      <c r="A31" s="10"/>
    </row>
    <row r="32" spans="1:5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</sheetData>
  <mergeCells count="13">
    <mergeCell ref="A8:E8"/>
    <mergeCell ref="A2:E2"/>
    <mergeCell ref="A3:A4"/>
    <mergeCell ref="B3:D3"/>
    <mergeCell ref="E3:E4"/>
    <mergeCell ref="A6:E7"/>
    <mergeCell ref="A22:E23"/>
    <mergeCell ref="A9:E9"/>
    <mergeCell ref="A11:E12"/>
    <mergeCell ref="A13:E14"/>
    <mergeCell ref="A15:E16"/>
    <mergeCell ref="A18:E19"/>
    <mergeCell ref="A20:E21"/>
  </mergeCells>
  <pageMargins left="0.17" right="0.17" top="0.74803149606299213" bottom="0.74803149606299213" header="0.31496062992125984" footer="0.31496062992125984"/>
  <pageSetup paperSize="9" scale="71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A28" zoomScale="85" zoomScaleNormal="85" workbookViewId="0">
      <selection activeCell="I29" sqref="I29"/>
    </sheetView>
  </sheetViews>
  <sheetFormatPr defaultRowHeight="15" x14ac:dyDescent="0.25"/>
  <cols>
    <col min="2" max="2" width="19.28515625" customWidth="1"/>
    <col min="3" max="3" width="15.85546875" customWidth="1"/>
    <col min="4" max="4" width="11.28515625" customWidth="1"/>
    <col min="7" max="7" width="25.140625" customWidth="1"/>
  </cols>
  <sheetData>
    <row r="1" spans="1:20" s="6" customFormat="1" ht="15.75" x14ac:dyDescent="0.25">
      <c r="S1" s="122" t="s">
        <v>37</v>
      </c>
      <c r="T1" s="122"/>
    </row>
    <row r="2" spans="1:20" s="6" customFormat="1" ht="15.75" x14ac:dyDescent="0.25"/>
    <row r="3" spans="1:20" s="6" customFormat="1" ht="45.75" customHeight="1" x14ac:dyDescent="0.25">
      <c r="A3" s="141" t="s">
        <v>73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</row>
    <row r="4" spans="1:20" s="6" customFormat="1" ht="60" customHeight="1" x14ac:dyDescent="0.25">
      <c r="A4" s="144" t="s">
        <v>20</v>
      </c>
      <c r="B4" s="145" t="s">
        <v>21</v>
      </c>
      <c r="C4" s="145" t="s">
        <v>22</v>
      </c>
      <c r="D4" s="145" t="s">
        <v>23</v>
      </c>
      <c r="E4" s="145" t="s">
        <v>24</v>
      </c>
      <c r="F4" s="145" t="s">
        <v>25</v>
      </c>
      <c r="G4" s="145" t="s">
        <v>0</v>
      </c>
      <c r="H4" s="144" t="s">
        <v>26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</row>
    <row r="5" spans="1:20" s="6" customFormat="1" ht="15.75" x14ac:dyDescent="0.25">
      <c r="A5" s="144"/>
      <c r="B5" s="145"/>
      <c r="C5" s="145"/>
      <c r="D5" s="145"/>
      <c r="E5" s="145"/>
      <c r="F5" s="145"/>
      <c r="G5" s="145"/>
      <c r="H5" s="3" t="s">
        <v>13</v>
      </c>
      <c r="I5" s="1" t="s">
        <v>2</v>
      </c>
      <c r="J5" s="1" t="s">
        <v>3</v>
      </c>
      <c r="K5" s="1" t="s">
        <v>4</v>
      </c>
      <c r="L5" s="1" t="s">
        <v>3</v>
      </c>
      <c r="M5" s="1" t="s">
        <v>5</v>
      </c>
      <c r="N5" s="1" t="s">
        <v>6</v>
      </c>
      <c r="O5" s="1" t="s">
        <v>7</v>
      </c>
      <c r="P5" s="1" t="s">
        <v>8</v>
      </c>
      <c r="Q5" s="1" t="s">
        <v>9</v>
      </c>
      <c r="R5" s="1" t="s">
        <v>10</v>
      </c>
      <c r="S5" s="1" t="s">
        <v>11</v>
      </c>
      <c r="T5" s="1" t="s">
        <v>12</v>
      </c>
    </row>
    <row r="6" spans="1:20" s="6" customFormat="1" ht="23.25" customHeight="1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  <c r="Q6" s="17">
        <v>17</v>
      </c>
      <c r="R6" s="17">
        <v>18</v>
      </c>
      <c r="S6" s="17">
        <v>19</v>
      </c>
      <c r="T6" s="17">
        <v>20</v>
      </c>
    </row>
    <row r="7" spans="1:20" s="6" customFormat="1" ht="47.25" customHeight="1" x14ac:dyDescent="0.25">
      <c r="A7" s="142" t="s">
        <v>87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</row>
    <row r="8" spans="1:20" s="6" customFormat="1" ht="33.75" customHeight="1" x14ac:dyDescent="0.25">
      <c r="A8" s="120">
        <v>1</v>
      </c>
      <c r="B8" s="120" t="s">
        <v>27</v>
      </c>
      <c r="C8" s="143" t="s">
        <v>85</v>
      </c>
      <c r="D8" s="120" t="s">
        <v>75</v>
      </c>
      <c r="E8" s="120" t="s">
        <v>75</v>
      </c>
      <c r="F8" s="120" t="s">
        <v>75</v>
      </c>
      <c r="G8" s="8" t="s">
        <v>13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</row>
    <row r="9" spans="1:20" s="6" customFormat="1" ht="33.75" customHeight="1" x14ac:dyDescent="0.25">
      <c r="A9" s="120"/>
      <c r="B9" s="120"/>
      <c r="C9" s="143"/>
      <c r="D9" s="120"/>
      <c r="E9" s="120"/>
      <c r="F9" s="120"/>
      <c r="G9" s="4" t="s">
        <v>14</v>
      </c>
      <c r="H9" s="3" t="s">
        <v>75</v>
      </c>
      <c r="I9" s="3" t="s">
        <v>75</v>
      </c>
      <c r="J9" s="3" t="s">
        <v>75</v>
      </c>
      <c r="K9" s="3" t="s">
        <v>75</v>
      </c>
      <c r="L9" s="3" t="s">
        <v>75</v>
      </c>
      <c r="M9" s="3" t="s">
        <v>75</v>
      </c>
      <c r="N9" s="3" t="s">
        <v>75</v>
      </c>
      <c r="O9" s="3" t="s">
        <v>75</v>
      </c>
      <c r="P9" s="3" t="s">
        <v>75</v>
      </c>
      <c r="Q9" s="3" t="s">
        <v>75</v>
      </c>
      <c r="R9" s="3" t="s">
        <v>75</v>
      </c>
      <c r="S9" s="3" t="s">
        <v>75</v>
      </c>
      <c r="T9" s="3" t="s">
        <v>75</v>
      </c>
    </row>
    <row r="10" spans="1:20" s="6" customFormat="1" ht="33.75" customHeight="1" x14ac:dyDescent="0.25">
      <c r="A10" s="120"/>
      <c r="B10" s="120"/>
      <c r="C10" s="143"/>
      <c r="D10" s="120"/>
      <c r="E10" s="120"/>
      <c r="F10" s="120"/>
      <c r="G10" s="4" t="s">
        <v>15</v>
      </c>
      <c r="H10" s="3" t="s">
        <v>75</v>
      </c>
      <c r="I10" s="3" t="s">
        <v>75</v>
      </c>
      <c r="J10" s="3" t="s">
        <v>75</v>
      </c>
      <c r="K10" s="3" t="s">
        <v>75</v>
      </c>
      <c r="L10" s="3" t="s">
        <v>75</v>
      </c>
      <c r="M10" s="3" t="s">
        <v>75</v>
      </c>
      <c r="N10" s="3" t="s">
        <v>75</v>
      </c>
      <c r="O10" s="3" t="s">
        <v>75</v>
      </c>
      <c r="P10" s="3" t="s">
        <v>75</v>
      </c>
      <c r="Q10" s="3" t="s">
        <v>75</v>
      </c>
      <c r="R10" s="3" t="s">
        <v>75</v>
      </c>
      <c r="S10" s="3" t="s">
        <v>75</v>
      </c>
      <c r="T10" s="3" t="s">
        <v>75</v>
      </c>
    </row>
    <row r="11" spans="1:20" s="6" customFormat="1" ht="33.75" customHeight="1" x14ac:dyDescent="0.25">
      <c r="A11" s="120"/>
      <c r="B11" s="120"/>
      <c r="C11" s="143"/>
      <c r="D11" s="120"/>
      <c r="E11" s="120"/>
      <c r="F11" s="120"/>
      <c r="G11" s="4" t="s">
        <v>16</v>
      </c>
      <c r="H11" s="3" t="s">
        <v>75</v>
      </c>
      <c r="I11" s="3" t="s">
        <v>75</v>
      </c>
      <c r="J11" s="3" t="s">
        <v>75</v>
      </c>
      <c r="K11" s="3" t="s">
        <v>75</v>
      </c>
      <c r="L11" s="3" t="s">
        <v>75</v>
      </c>
      <c r="M11" s="3" t="s">
        <v>75</v>
      </c>
      <c r="N11" s="3" t="s">
        <v>75</v>
      </c>
      <c r="O11" s="3" t="s">
        <v>75</v>
      </c>
      <c r="P11" s="3" t="s">
        <v>75</v>
      </c>
      <c r="Q11" s="3" t="s">
        <v>75</v>
      </c>
      <c r="R11" s="3" t="s">
        <v>75</v>
      </c>
      <c r="S11" s="3" t="s">
        <v>75</v>
      </c>
      <c r="T11" s="3" t="s">
        <v>75</v>
      </c>
    </row>
    <row r="12" spans="1:20" s="6" customFormat="1" ht="33.75" customHeight="1" x14ac:dyDescent="0.25">
      <c r="A12" s="120"/>
      <c r="B12" s="120"/>
      <c r="C12" s="143"/>
      <c r="D12" s="120"/>
      <c r="E12" s="120"/>
      <c r="F12" s="120"/>
      <c r="G12" s="4" t="s">
        <v>17</v>
      </c>
      <c r="H12" s="3" t="s">
        <v>75</v>
      </c>
      <c r="I12" s="3" t="s">
        <v>75</v>
      </c>
      <c r="J12" s="3" t="s">
        <v>75</v>
      </c>
      <c r="K12" s="3" t="s">
        <v>75</v>
      </c>
      <c r="L12" s="3" t="s">
        <v>75</v>
      </c>
      <c r="M12" s="3" t="s">
        <v>75</v>
      </c>
      <c r="N12" s="3" t="s">
        <v>75</v>
      </c>
      <c r="O12" s="3" t="s">
        <v>75</v>
      </c>
      <c r="P12" s="3" t="s">
        <v>75</v>
      </c>
      <c r="Q12" s="3" t="s">
        <v>75</v>
      </c>
      <c r="R12" s="3" t="s">
        <v>75</v>
      </c>
      <c r="S12" s="3" t="s">
        <v>75</v>
      </c>
      <c r="T12" s="3" t="s">
        <v>75</v>
      </c>
    </row>
    <row r="13" spans="1:20" s="6" customFormat="1" ht="33.75" customHeight="1" x14ac:dyDescent="0.25">
      <c r="A13" s="120"/>
      <c r="B13" s="132" t="s">
        <v>28</v>
      </c>
      <c r="C13" s="133"/>
      <c r="D13" s="133"/>
      <c r="E13" s="134"/>
      <c r="F13" s="120"/>
      <c r="G13" s="8" t="s">
        <v>13</v>
      </c>
      <c r="H13" s="3" t="s">
        <v>75</v>
      </c>
      <c r="I13" s="3" t="s">
        <v>75</v>
      </c>
      <c r="J13" s="3" t="s">
        <v>75</v>
      </c>
      <c r="K13" s="3" t="s">
        <v>75</v>
      </c>
      <c r="L13" s="3" t="s">
        <v>75</v>
      </c>
      <c r="M13" s="3" t="s">
        <v>75</v>
      </c>
      <c r="N13" s="3" t="s">
        <v>75</v>
      </c>
      <c r="O13" s="3" t="s">
        <v>75</v>
      </c>
      <c r="P13" s="3" t="s">
        <v>75</v>
      </c>
      <c r="Q13" s="3" t="s">
        <v>75</v>
      </c>
      <c r="R13" s="3" t="s">
        <v>75</v>
      </c>
      <c r="S13" s="3" t="s">
        <v>75</v>
      </c>
      <c r="T13" s="3" t="s">
        <v>75</v>
      </c>
    </row>
    <row r="14" spans="1:20" s="6" customFormat="1" ht="33.75" customHeight="1" x14ac:dyDescent="0.25">
      <c r="A14" s="120"/>
      <c r="B14" s="135"/>
      <c r="C14" s="136"/>
      <c r="D14" s="136"/>
      <c r="E14" s="137"/>
      <c r="F14" s="120"/>
      <c r="G14" s="4" t="s">
        <v>14</v>
      </c>
      <c r="H14" s="3" t="s">
        <v>75</v>
      </c>
      <c r="I14" s="3" t="s">
        <v>75</v>
      </c>
      <c r="J14" s="3" t="s">
        <v>75</v>
      </c>
      <c r="K14" s="3" t="s">
        <v>75</v>
      </c>
      <c r="L14" s="3" t="s">
        <v>75</v>
      </c>
      <c r="M14" s="3" t="s">
        <v>75</v>
      </c>
      <c r="N14" s="3" t="s">
        <v>75</v>
      </c>
      <c r="O14" s="3" t="s">
        <v>75</v>
      </c>
      <c r="P14" s="3" t="s">
        <v>75</v>
      </c>
      <c r="Q14" s="3" t="s">
        <v>75</v>
      </c>
      <c r="R14" s="3" t="s">
        <v>75</v>
      </c>
      <c r="S14" s="3" t="s">
        <v>75</v>
      </c>
      <c r="T14" s="3" t="s">
        <v>75</v>
      </c>
    </row>
    <row r="15" spans="1:20" s="6" customFormat="1" ht="33.75" customHeight="1" x14ac:dyDescent="0.25">
      <c r="A15" s="120"/>
      <c r="B15" s="135"/>
      <c r="C15" s="136"/>
      <c r="D15" s="136"/>
      <c r="E15" s="137"/>
      <c r="F15" s="120"/>
      <c r="G15" s="4" t="s">
        <v>15</v>
      </c>
      <c r="H15" s="3" t="s">
        <v>75</v>
      </c>
      <c r="I15" s="3" t="s">
        <v>75</v>
      </c>
      <c r="J15" s="3" t="s">
        <v>75</v>
      </c>
      <c r="K15" s="3" t="s">
        <v>75</v>
      </c>
      <c r="L15" s="3" t="s">
        <v>75</v>
      </c>
      <c r="M15" s="3" t="s">
        <v>75</v>
      </c>
      <c r="N15" s="3" t="s">
        <v>75</v>
      </c>
      <c r="O15" s="3" t="s">
        <v>75</v>
      </c>
      <c r="P15" s="3" t="s">
        <v>75</v>
      </c>
      <c r="Q15" s="3" t="s">
        <v>75</v>
      </c>
      <c r="R15" s="3" t="s">
        <v>75</v>
      </c>
      <c r="S15" s="3" t="s">
        <v>75</v>
      </c>
      <c r="T15" s="3" t="s">
        <v>75</v>
      </c>
    </row>
    <row r="16" spans="1:20" s="6" customFormat="1" ht="33.75" customHeight="1" x14ac:dyDescent="0.25">
      <c r="A16" s="120"/>
      <c r="B16" s="135"/>
      <c r="C16" s="136"/>
      <c r="D16" s="136"/>
      <c r="E16" s="137"/>
      <c r="F16" s="120"/>
      <c r="G16" s="4" t="s">
        <v>16</v>
      </c>
      <c r="H16" s="3" t="s">
        <v>75</v>
      </c>
      <c r="I16" s="3" t="s">
        <v>75</v>
      </c>
      <c r="J16" s="3" t="s">
        <v>75</v>
      </c>
      <c r="K16" s="3" t="s">
        <v>75</v>
      </c>
      <c r="L16" s="3" t="s">
        <v>75</v>
      </c>
      <c r="M16" s="3" t="s">
        <v>75</v>
      </c>
      <c r="N16" s="3" t="s">
        <v>75</v>
      </c>
      <c r="O16" s="3" t="s">
        <v>75</v>
      </c>
      <c r="P16" s="3" t="s">
        <v>75</v>
      </c>
      <c r="Q16" s="3" t="s">
        <v>75</v>
      </c>
      <c r="R16" s="3" t="s">
        <v>75</v>
      </c>
      <c r="S16" s="3" t="s">
        <v>75</v>
      </c>
      <c r="T16" s="3" t="s">
        <v>75</v>
      </c>
    </row>
    <row r="17" spans="1:20" s="6" customFormat="1" ht="33.75" customHeight="1" x14ac:dyDescent="0.25">
      <c r="A17" s="120"/>
      <c r="B17" s="138"/>
      <c r="C17" s="139"/>
      <c r="D17" s="139"/>
      <c r="E17" s="140"/>
      <c r="F17" s="120"/>
      <c r="G17" s="4" t="s">
        <v>17</v>
      </c>
      <c r="H17" s="3" t="s">
        <v>75</v>
      </c>
      <c r="I17" s="3" t="s">
        <v>75</v>
      </c>
      <c r="J17" s="3" t="s">
        <v>75</v>
      </c>
      <c r="K17" s="3" t="s">
        <v>75</v>
      </c>
      <c r="L17" s="3" t="s">
        <v>75</v>
      </c>
      <c r="M17" s="3" t="s">
        <v>75</v>
      </c>
      <c r="N17" s="3" t="s">
        <v>75</v>
      </c>
      <c r="O17" s="3" t="s">
        <v>75</v>
      </c>
      <c r="P17" s="3" t="s">
        <v>75</v>
      </c>
      <c r="Q17" s="3" t="s">
        <v>75</v>
      </c>
      <c r="R17" s="3" t="s">
        <v>75</v>
      </c>
      <c r="S17" s="3" t="s">
        <v>75</v>
      </c>
      <c r="T17" s="3" t="s">
        <v>75</v>
      </c>
    </row>
    <row r="18" spans="1:20" s="6" customFormat="1" ht="33.75" customHeight="1" x14ac:dyDescent="0.25">
      <c r="A18" s="132" t="s">
        <v>29</v>
      </c>
      <c r="B18" s="133"/>
      <c r="C18" s="133"/>
      <c r="D18" s="133"/>
      <c r="E18" s="134"/>
      <c r="F18" s="120"/>
      <c r="G18" s="8" t="s">
        <v>13</v>
      </c>
      <c r="H18" s="3" t="s">
        <v>75</v>
      </c>
      <c r="I18" s="3" t="s">
        <v>75</v>
      </c>
      <c r="J18" s="3" t="s">
        <v>75</v>
      </c>
      <c r="K18" s="3" t="s">
        <v>75</v>
      </c>
      <c r="L18" s="3" t="s">
        <v>75</v>
      </c>
      <c r="M18" s="3" t="s">
        <v>75</v>
      </c>
      <c r="N18" s="3" t="s">
        <v>75</v>
      </c>
      <c r="O18" s="3" t="s">
        <v>75</v>
      </c>
      <c r="P18" s="3" t="s">
        <v>75</v>
      </c>
      <c r="Q18" s="3" t="s">
        <v>75</v>
      </c>
      <c r="R18" s="3" t="s">
        <v>75</v>
      </c>
      <c r="S18" s="3" t="s">
        <v>75</v>
      </c>
      <c r="T18" s="3" t="s">
        <v>75</v>
      </c>
    </row>
    <row r="19" spans="1:20" s="6" customFormat="1" ht="33.75" customHeight="1" x14ac:dyDescent="0.25">
      <c r="A19" s="135"/>
      <c r="B19" s="136"/>
      <c r="C19" s="136"/>
      <c r="D19" s="136"/>
      <c r="E19" s="137"/>
      <c r="F19" s="120"/>
      <c r="G19" s="4" t="s">
        <v>14</v>
      </c>
      <c r="H19" s="3" t="s">
        <v>75</v>
      </c>
      <c r="I19" s="3" t="s">
        <v>75</v>
      </c>
      <c r="J19" s="3" t="s">
        <v>75</v>
      </c>
      <c r="K19" s="3" t="s">
        <v>75</v>
      </c>
      <c r="L19" s="3" t="s">
        <v>75</v>
      </c>
      <c r="M19" s="3" t="s">
        <v>75</v>
      </c>
      <c r="N19" s="3" t="s">
        <v>75</v>
      </c>
      <c r="O19" s="3" t="s">
        <v>75</v>
      </c>
      <c r="P19" s="3" t="s">
        <v>75</v>
      </c>
      <c r="Q19" s="3" t="s">
        <v>75</v>
      </c>
      <c r="R19" s="3" t="s">
        <v>75</v>
      </c>
      <c r="S19" s="3" t="s">
        <v>75</v>
      </c>
      <c r="T19" s="3" t="s">
        <v>75</v>
      </c>
    </row>
    <row r="20" spans="1:20" s="6" customFormat="1" ht="33.75" customHeight="1" x14ac:dyDescent="0.25">
      <c r="A20" s="135"/>
      <c r="B20" s="136"/>
      <c r="C20" s="136"/>
      <c r="D20" s="136"/>
      <c r="E20" s="137"/>
      <c r="F20" s="120"/>
      <c r="G20" s="4" t="s">
        <v>15</v>
      </c>
      <c r="H20" s="3" t="s">
        <v>75</v>
      </c>
      <c r="I20" s="3" t="s">
        <v>75</v>
      </c>
      <c r="J20" s="3" t="s">
        <v>75</v>
      </c>
      <c r="K20" s="3" t="s">
        <v>75</v>
      </c>
      <c r="L20" s="3" t="s">
        <v>75</v>
      </c>
      <c r="M20" s="3" t="s">
        <v>75</v>
      </c>
      <c r="N20" s="3" t="s">
        <v>75</v>
      </c>
      <c r="O20" s="3" t="s">
        <v>75</v>
      </c>
      <c r="P20" s="3" t="s">
        <v>75</v>
      </c>
      <c r="Q20" s="3" t="s">
        <v>75</v>
      </c>
      <c r="R20" s="3" t="s">
        <v>75</v>
      </c>
      <c r="S20" s="3" t="s">
        <v>75</v>
      </c>
      <c r="T20" s="3" t="s">
        <v>75</v>
      </c>
    </row>
    <row r="21" spans="1:20" s="6" customFormat="1" ht="33.75" customHeight="1" x14ac:dyDescent="0.25">
      <c r="A21" s="135"/>
      <c r="B21" s="136"/>
      <c r="C21" s="136"/>
      <c r="D21" s="136"/>
      <c r="E21" s="137"/>
      <c r="F21" s="120"/>
      <c r="G21" s="4" t="s">
        <v>16</v>
      </c>
      <c r="H21" s="3" t="s">
        <v>75</v>
      </c>
      <c r="I21" s="3" t="s">
        <v>75</v>
      </c>
      <c r="J21" s="3" t="s">
        <v>75</v>
      </c>
      <c r="K21" s="3" t="s">
        <v>75</v>
      </c>
      <c r="L21" s="3" t="s">
        <v>75</v>
      </c>
      <c r="M21" s="3" t="s">
        <v>75</v>
      </c>
      <c r="N21" s="3" t="s">
        <v>75</v>
      </c>
      <c r="O21" s="3" t="s">
        <v>75</v>
      </c>
      <c r="P21" s="3" t="s">
        <v>75</v>
      </c>
      <c r="Q21" s="3" t="s">
        <v>75</v>
      </c>
      <c r="R21" s="3" t="s">
        <v>75</v>
      </c>
      <c r="S21" s="3" t="s">
        <v>75</v>
      </c>
      <c r="T21" s="3" t="s">
        <v>75</v>
      </c>
    </row>
    <row r="22" spans="1:20" s="6" customFormat="1" ht="33.75" customHeight="1" x14ac:dyDescent="0.25">
      <c r="A22" s="138"/>
      <c r="B22" s="139"/>
      <c r="C22" s="139"/>
      <c r="D22" s="139"/>
      <c r="E22" s="140"/>
      <c r="F22" s="120"/>
      <c r="G22" s="4" t="s">
        <v>17</v>
      </c>
      <c r="H22" s="3" t="s">
        <v>75</v>
      </c>
      <c r="I22" s="3" t="s">
        <v>75</v>
      </c>
      <c r="J22" s="3" t="s">
        <v>75</v>
      </c>
      <c r="K22" s="3" t="s">
        <v>75</v>
      </c>
      <c r="L22" s="3" t="s">
        <v>75</v>
      </c>
      <c r="M22" s="3" t="s">
        <v>75</v>
      </c>
      <c r="N22" s="3" t="s">
        <v>75</v>
      </c>
      <c r="O22" s="3" t="s">
        <v>75</v>
      </c>
      <c r="P22" s="3" t="s">
        <v>75</v>
      </c>
      <c r="Q22" s="3" t="s">
        <v>75</v>
      </c>
      <c r="R22" s="3" t="s">
        <v>75</v>
      </c>
      <c r="S22" s="3" t="s">
        <v>75</v>
      </c>
      <c r="T22" s="3" t="s">
        <v>75</v>
      </c>
    </row>
    <row r="23" spans="1:20" s="6" customFormat="1" ht="19.5" customHeight="1" x14ac:dyDescent="0.25">
      <c r="A23" s="121" t="s">
        <v>88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</row>
    <row r="24" spans="1:20" s="6" customFormat="1" ht="33.75" customHeight="1" x14ac:dyDescent="0.25">
      <c r="A24" s="120">
        <v>1</v>
      </c>
      <c r="B24" s="120" t="s">
        <v>30</v>
      </c>
      <c r="C24" s="120" t="s">
        <v>75</v>
      </c>
      <c r="D24" s="120" t="s">
        <v>75</v>
      </c>
      <c r="E24" s="120" t="s">
        <v>75</v>
      </c>
      <c r="F24" s="120" t="s">
        <v>75</v>
      </c>
      <c r="G24" s="8" t="s">
        <v>13</v>
      </c>
      <c r="H24" s="3" t="s">
        <v>75</v>
      </c>
      <c r="I24" s="3" t="s">
        <v>75</v>
      </c>
      <c r="J24" s="3" t="s">
        <v>75</v>
      </c>
      <c r="K24" s="3" t="s">
        <v>75</v>
      </c>
      <c r="L24" s="3" t="s">
        <v>75</v>
      </c>
      <c r="M24" s="3" t="s">
        <v>75</v>
      </c>
      <c r="N24" s="3" t="s">
        <v>75</v>
      </c>
      <c r="O24" s="3" t="s">
        <v>75</v>
      </c>
      <c r="P24" s="3" t="s">
        <v>75</v>
      </c>
      <c r="Q24" s="3" t="s">
        <v>75</v>
      </c>
      <c r="R24" s="3" t="s">
        <v>75</v>
      </c>
      <c r="S24" s="3" t="s">
        <v>75</v>
      </c>
      <c r="T24" s="3" t="s">
        <v>75</v>
      </c>
    </row>
    <row r="25" spans="1:20" s="6" customFormat="1" ht="33.75" customHeight="1" x14ac:dyDescent="0.25">
      <c r="A25" s="120"/>
      <c r="B25" s="120"/>
      <c r="C25" s="120"/>
      <c r="D25" s="120"/>
      <c r="E25" s="120"/>
      <c r="F25" s="120"/>
      <c r="G25" s="4" t="s">
        <v>14</v>
      </c>
      <c r="H25" s="3" t="s">
        <v>75</v>
      </c>
      <c r="I25" s="3" t="s">
        <v>75</v>
      </c>
      <c r="J25" s="3" t="s">
        <v>75</v>
      </c>
      <c r="K25" s="3" t="s">
        <v>75</v>
      </c>
      <c r="L25" s="3" t="s">
        <v>75</v>
      </c>
      <c r="M25" s="3" t="s">
        <v>75</v>
      </c>
      <c r="N25" s="3" t="s">
        <v>75</v>
      </c>
      <c r="O25" s="3" t="s">
        <v>75</v>
      </c>
      <c r="P25" s="3" t="s">
        <v>75</v>
      </c>
      <c r="Q25" s="3" t="s">
        <v>75</v>
      </c>
      <c r="R25" s="3" t="s">
        <v>75</v>
      </c>
      <c r="S25" s="3" t="s">
        <v>75</v>
      </c>
      <c r="T25" s="3" t="s">
        <v>75</v>
      </c>
    </row>
    <row r="26" spans="1:20" s="6" customFormat="1" ht="33.75" customHeight="1" x14ac:dyDescent="0.25">
      <c r="A26" s="120"/>
      <c r="B26" s="120"/>
      <c r="C26" s="120"/>
      <c r="D26" s="120"/>
      <c r="E26" s="120"/>
      <c r="F26" s="120"/>
      <c r="G26" s="4" t="s">
        <v>15</v>
      </c>
      <c r="H26" s="3" t="s">
        <v>75</v>
      </c>
      <c r="I26" s="3" t="s">
        <v>75</v>
      </c>
      <c r="J26" s="3" t="s">
        <v>75</v>
      </c>
      <c r="K26" s="3" t="s">
        <v>75</v>
      </c>
      <c r="L26" s="3" t="s">
        <v>75</v>
      </c>
      <c r="M26" s="3" t="s">
        <v>75</v>
      </c>
      <c r="N26" s="3" t="s">
        <v>75</v>
      </c>
      <c r="O26" s="3" t="s">
        <v>75</v>
      </c>
      <c r="P26" s="3" t="s">
        <v>75</v>
      </c>
      <c r="Q26" s="3" t="s">
        <v>75</v>
      </c>
      <c r="R26" s="3" t="s">
        <v>75</v>
      </c>
      <c r="S26" s="3" t="s">
        <v>75</v>
      </c>
      <c r="T26" s="3" t="s">
        <v>75</v>
      </c>
    </row>
    <row r="27" spans="1:20" s="6" customFormat="1" ht="33.75" customHeight="1" x14ac:dyDescent="0.25">
      <c r="A27" s="120"/>
      <c r="B27" s="120"/>
      <c r="C27" s="120"/>
      <c r="D27" s="120"/>
      <c r="E27" s="120"/>
      <c r="F27" s="120"/>
      <c r="G27" s="4" t="s">
        <v>16</v>
      </c>
      <c r="H27" s="3" t="s">
        <v>75</v>
      </c>
      <c r="I27" s="3" t="s">
        <v>75</v>
      </c>
      <c r="J27" s="3" t="s">
        <v>75</v>
      </c>
      <c r="K27" s="3" t="s">
        <v>75</v>
      </c>
      <c r="L27" s="3" t="s">
        <v>75</v>
      </c>
      <c r="M27" s="3" t="s">
        <v>75</v>
      </c>
      <c r="N27" s="3" t="s">
        <v>75</v>
      </c>
      <c r="O27" s="3" t="s">
        <v>75</v>
      </c>
      <c r="P27" s="3" t="s">
        <v>75</v>
      </c>
      <c r="Q27" s="3" t="s">
        <v>75</v>
      </c>
      <c r="R27" s="3" t="s">
        <v>75</v>
      </c>
      <c r="S27" s="3" t="s">
        <v>75</v>
      </c>
      <c r="T27" s="3" t="s">
        <v>75</v>
      </c>
    </row>
    <row r="28" spans="1:20" s="6" customFormat="1" ht="33.75" customHeight="1" x14ac:dyDescent="0.25">
      <c r="A28" s="120"/>
      <c r="B28" s="120"/>
      <c r="C28" s="120"/>
      <c r="D28" s="120"/>
      <c r="E28" s="120"/>
      <c r="F28" s="120"/>
      <c r="G28" s="4" t="s">
        <v>17</v>
      </c>
      <c r="H28" s="3" t="s">
        <v>75</v>
      </c>
      <c r="I28" s="3" t="s">
        <v>75</v>
      </c>
      <c r="J28" s="3" t="s">
        <v>75</v>
      </c>
      <c r="K28" s="3" t="s">
        <v>75</v>
      </c>
      <c r="L28" s="3" t="s">
        <v>75</v>
      </c>
      <c r="M28" s="3" t="s">
        <v>75</v>
      </c>
      <c r="N28" s="3" t="s">
        <v>75</v>
      </c>
      <c r="O28" s="3" t="s">
        <v>75</v>
      </c>
      <c r="P28" s="3" t="s">
        <v>75</v>
      </c>
      <c r="Q28" s="3" t="s">
        <v>75</v>
      </c>
      <c r="R28" s="3" t="s">
        <v>75</v>
      </c>
      <c r="S28" s="3" t="s">
        <v>75</v>
      </c>
      <c r="T28" s="3" t="s">
        <v>75</v>
      </c>
    </row>
    <row r="29" spans="1:20" s="6" customFormat="1" ht="33.75" customHeight="1" x14ac:dyDescent="0.25">
      <c r="A29" s="120"/>
      <c r="B29" s="120"/>
      <c r="C29" s="120" t="s">
        <v>75</v>
      </c>
      <c r="D29" s="120" t="s">
        <v>75</v>
      </c>
      <c r="E29" s="120" t="s">
        <v>75</v>
      </c>
      <c r="F29" s="120" t="s">
        <v>75</v>
      </c>
      <c r="G29" s="8" t="s">
        <v>13</v>
      </c>
      <c r="H29" s="3" t="s">
        <v>75</v>
      </c>
      <c r="I29" s="3" t="s">
        <v>75</v>
      </c>
      <c r="J29" s="3" t="s">
        <v>75</v>
      </c>
      <c r="K29" s="3" t="s">
        <v>75</v>
      </c>
      <c r="L29" s="3" t="s">
        <v>75</v>
      </c>
      <c r="M29" s="3" t="s">
        <v>75</v>
      </c>
      <c r="N29" s="3" t="s">
        <v>75</v>
      </c>
      <c r="O29" s="3" t="s">
        <v>75</v>
      </c>
      <c r="P29" s="3" t="s">
        <v>75</v>
      </c>
      <c r="Q29" s="3" t="s">
        <v>75</v>
      </c>
      <c r="R29" s="3" t="s">
        <v>75</v>
      </c>
      <c r="S29" s="3" t="s">
        <v>75</v>
      </c>
      <c r="T29" s="3" t="s">
        <v>75</v>
      </c>
    </row>
    <row r="30" spans="1:20" s="6" customFormat="1" ht="33.75" customHeight="1" x14ac:dyDescent="0.25">
      <c r="A30" s="120"/>
      <c r="B30" s="120"/>
      <c r="C30" s="120"/>
      <c r="D30" s="120"/>
      <c r="E30" s="120"/>
      <c r="F30" s="120"/>
      <c r="G30" s="4" t="s">
        <v>14</v>
      </c>
      <c r="H30" s="3" t="s">
        <v>75</v>
      </c>
      <c r="I30" s="3" t="s">
        <v>75</v>
      </c>
      <c r="J30" s="3" t="s">
        <v>75</v>
      </c>
      <c r="K30" s="3" t="s">
        <v>75</v>
      </c>
      <c r="L30" s="3" t="s">
        <v>75</v>
      </c>
      <c r="M30" s="3" t="s">
        <v>75</v>
      </c>
      <c r="N30" s="3" t="s">
        <v>75</v>
      </c>
      <c r="O30" s="3" t="s">
        <v>75</v>
      </c>
      <c r="P30" s="3" t="s">
        <v>75</v>
      </c>
      <c r="Q30" s="3" t="s">
        <v>75</v>
      </c>
      <c r="R30" s="3" t="s">
        <v>75</v>
      </c>
      <c r="S30" s="3" t="s">
        <v>75</v>
      </c>
      <c r="T30" s="3" t="s">
        <v>75</v>
      </c>
    </row>
    <row r="31" spans="1:20" s="6" customFormat="1" ht="33.75" customHeight="1" x14ac:dyDescent="0.25">
      <c r="A31" s="120"/>
      <c r="B31" s="120"/>
      <c r="C31" s="120"/>
      <c r="D31" s="120"/>
      <c r="E31" s="120"/>
      <c r="F31" s="120"/>
      <c r="G31" s="4" t="s">
        <v>15</v>
      </c>
      <c r="H31" s="3" t="s">
        <v>75</v>
      </c>
      <c r="I31" s="3" t="s">
        <v>75</v>
      </c>
      <c r="J31" s="3" t="s">
        <v>75</v>
      </c>
      <c r="K31" s="3" t="s">
        <v>75</v>
      </c>
      <c r="L31" s="3" t="s">
        <v>75</v>
      </c>
      <c r="M31" s="3" t="s">
        <v>75</v>
      </c>
      <c r="N31" s="3" t="s">
        <v>75</v>
      </c>
      <c r="O31" s="3" t="s">
        <v>75</v>
      </c>
      <c r="P31" s="3" t="s">
        <v>75</v>
      </c>
      <c r="Q31" s="3" t="s">
        <v>75</v>
      </c>
      <c r="R31" s="3" t="s">
        <v>75</v>
      </c>
      <c r="S31" s="3" t="s">
        <v>75</v>
      </c>
      <c r="T31" s="3" t="s">
        <v>75</v>
      </c>
    </row>
    <row r="32" spans="1:20" s="6" customFormat="1" ht="33.75" customHeight="1" x14ac:dyDescent="0.25">
      <c r="A32" s="120"/>
      <c r="B32" s="120"/>
      <c r="C32" s="120"/>
      <c r="D32" s="120"/>
      <c r="E32" s="120"/>
      <c r="F32" s="120"/>
      <c r="G32" s="4" t="s">
        <v>16</v>
      </c>
      <c r="H32" s="3" t="s">
        <v>75</v>
      </c>
      <c r="I32" s="3" t="s">
        <v>75</v>
      </c>
      <c r="J32" s="3" t="s">
        <v>75</v>
      </c>
      <c r="K32" s="3" t="s">
        <v>75</v>
      </c>
      <c r="L32" s="3" t="s">
        <v>75</v>
      </c>
      <c r="M32" s="3" t="s">
        <v>75</v>
      </c>
      <c r="N32" s="3" t="s">
        <v>75</v>
      </c>
      <c r="O32" s="3" t="s">
        <v>75</v>
      </c>
      <c r="P32" s="3" t="s">
        <v>75</v>
      </c>
      <c r="Q32" s="3" t="s">
        <v>75</v>
      </c>
      <c r="R32" s="3" t="s">
        <v>75</v>
      </c>
      <c r="S32" s="3" t="s">
        <v>75</v>
      </c>
      <c r="T32" s="3" t="s">
        <v>75</v>
      </c>
    </row>
    <row r="33" spans="1:20" s="6" customFormat="1" ht="33.75" customHeight="1" x14ac:dyDescent="0.25">
      <c r="A33" s="120"/>
      <c r="B33" s="120"/>
      <c r="C33" s="120"/>
      <c r="D33" s="120"/>
      <c r="E33" s="120"/>
      <c r="F33" s="120"/>
      <c r="G33" s="4" t="s">
        <v>17</v>
      </c>
      <c r="H33" s="3" t="s">
        <v>75</v>
      </c>
      <c r="I33" s="3" t="s">
        <v>75</v>
      </c>
      <c r="J33" s="3" t="s">
        <v>75</v>
      </c>
      <c r="K33" s="3" t="s">
        <v>75</v>
      </c>
      <c r="L33" s="3" t="s">
        <v>75</v>
      </c>
      <c r="M33" s="3" t="s">
        <v>75</v>
      </c>
      <c r="N33" s="3" t="s">
        <v>75</v>
      </c>
      <c r="O33" s="3" t="s">
        <v>75</v>
      </c>
      <c r="P33" s="3" t="s">
        <v>75</v>
      </c>
      <c r="Q33" s="3" t="s">
        <v>75</v>
      </c>
      <c r="R33" s="3" t="s">
        <v>75</v>
      </c>
      <c r="S33" s="3" t="s">
        <v>75</v>
      </c>
      <c r="T33" s="3" t="s">
        <v>75</v>
      </c>
    </row>
    <row r="34" spans="1:20" s="6" customFormat="1" ht="33.75" customHeight="1" x14ac:dyDescent="0.25">
      <c r="A34" s="120"/>
      <c r="B34" s="120"/>
      <c r="C34" s="123" t="s">
        <v>31</v>
      </c>
      <c r="D34" s="124"/>
      <c r="E34" s="124"/>
      <c r="F34" s="125"/>
      <c r="G34" s="8" t="s">
        <v>13</v>
      </c>
      <c r="H34" s="3" t="s">
        <v>75</v>
      </c>
      <c r="I34" s="3" t="s">
        <v>75</v>
      </c>
      <c r="J34" s="3" t="s">
        <v>75</v>
      </c>
      <c r="K34" s="3" t="s">
        <v>75</v>
      </c>
      <c r="L34" s="3" t="s">
        <v>75</v>
      </c>
      <c r="M34" s="3" t="s">
        <v>75</v>
      </c>
      <c r="N34" s="3" t="s">
        <v>75</v>
      </c>
      <c r="O34" s="3" t="s">
        <v>75</v>
      </c>
      <c r="P34" s="3" t="s">
        <v>75</v>
      </c>
      <c r="Q34" s="3" t="s">
        <v>75</v>
      </c>
      <c r="R34" s="3" t="s">
        <v>75</v>
      </c>
      <c r="S34" s="3" t="s">
        <v>75</v>
      </c>
      <c r="T34" s="3" t="s">
        <v>75</v>
      </c>
    </row>
    <row r="35" spans="1:20" s="6" customFormat="1" ht="33.75" customHeight="1" x14ac:dyDescent="0.25">
      <c r="A35" s="120"/>
      <c r="B35" s="120"/>
      <c r="C35" s="126"/>
      <c r="D35" s="127"/>
      <c r="E35" s="127"/>
      <c r="F35" s="128"/>
      <c r="G35" s="4" t="s">
        <v>14</v>
      </c>
      <c r="H35" s="3" t="s">
        <v>75</v>
      </c>
      <c r="I35" s="3" t="s">
        <v>75</v>
      </c>
      <c r="J35" s="3" t="s">
        <v>75</v>
      </c>
      <c r="K35" s="3" t="s">
        <v>75</v>
      </c>
      <c r="L35" s="3" t="s">
        <v>75</v>
      </c>
      <c r="M35" s="3" t="s">
        <v>75</v>
      </c>
      <c r="N35" s="3" t="s">
        <v>75</v>
      </c>
      <c r="O35" s="3" t="s">
        <v>75</v>
      </c>
      <c r="P35" s="3" t="s">
        <v>75</v>
      </c>
      <c r="Q35" s="3" t="s">
        <v>75</v>
      </c>
      <c r="R35" s="3" t="s">
        <v>75</v>
      </c>
      <c r="S35" s="3" t="s">
        <v>75</v>
      </c>
      <c r="T35" s="3" t="s">
        <v>75</v>
      </c>
    </row>
    <row r="36" spans="1:20" s="6" customFormat="1" ht="33.75" customHeight="1" x14ac:dyDescent="0.25">
      <c r="A36" s="120"/>
      <c r="B36" s="120"/>
      <c r="C36" s="126"/>
      <c r="D36" s="127"/>
      <c r="E36" s="127"/>
      <c r="F36" s="128"/>
      <c r="G36" s="4" t="s">
        <v>15</v>
      </c>
      <c r="H36" s="3" t="s">
        <v>75</v>
      </c>
      <c r="I36" s="3" t="s">
        <v>75</v>
      </c>
      <c r="J36" s="3" t="s">
        <v>75</v>
      </c>
      <c r="K36" s="3" t="s">
        <v>75</v>
      </c>
      <c r="L36" s="3" t="s">
        <v>75</v>
      </c>
      <c r="M36" s="3" t="s">
        <v>75</v>
      </c>
      <c r="N36" s="3" t="s">
        <v>75</v>
      </c>
      <c r="O36" s="3" t="s">
        <v>75</v>
      </c>
      <c r="P36" s="3" t="s">
        <v>75</v>
      </c>
      <c r="Q36" s="3" t="s">
        <v>75</v>
      </c>
      <c r="R36" s="3" t="s">
        <v>75</v>
      </c>
      <c r="S36" s="3" t="s">
        <v>75</v>
      </c>
      <c r="T36" s="3" t="s">
        <v>75</v>
      </c>
    </row>
    <row r="37" spans="1:20" s="6" customFormat="1" ht="33.75" customHeight="1" x14ac:dyDescent="0.25">
      <c r="A37" s="120"/>
      <c r="B37" s="120"/>
      <c r="C37" s="126"/>
      <c r="D37" s="127"/>
      <c r="E37" s="127"/>
      <c r="F37" s="128"/>
      <c r="G37" s="4" t="s">
        <v>16</v>
      </c>
      <c r="H37" s="3" t="s">
        <v>75</v>
      </c>
      <c r="I37" s="3" t="s">
        <v>75</v>
      </c>
      <c r="J37" s="3" t="s">
        <v>75</v>
      </c>
      <c r="K37" s="3" t="s">
        <v>75</v>
      </c>
      <c r="L37" s="3" t="s">
        <v>75</v>
      </c>
      <c r="M37" s="3" t="s">
        <v>75</v>
      </c>
      <c r="N37" s="3" t="s">
        <v>75</v>
      </c>
      <c r="O37" s="3" t="s">
        <v>75</v>
      </c>
      <c r="P37" s="3" t="s">
        <v>75</v>
      </c>
      <c r="Q37" s="3" t="s">
        <v>75</v>
      </c>
      <c r="R37" s="3" t="s">
        <v>75</v>
      </c>
      <c r="S37" s="3" t="s">
        <v>75</v>
      </c>
      <c r="T37" s="3" t="s">
        <v>75</v>
      </c>
    </row>
    <row r="38" spans="1:20" s="6" customFormat="1" ht="33.75" customHeight="1" x14ac:dyDescent="0.25">
      <c r="A38" s="120"/>
      <c r="B38" s="120"/>
      <c r="C38" s="129"/>
      <c r="D38" s="130"/>
      <c r="E38" s="130"/>
      <c r="F38" s="131"/>
      <c r="G38" s="4" t="s">
        <v>17</v>
      </c>
      <c r="H38" s="3" t="s">
        <v>75</v>
      </c>
      <c r="I38" s="3" t="s">
        <v>75</v>
      </c>
      <c r="J38" s="3" t="s">
        <v>75</v>
      </c>
      <c r="K38" s="3" t="s">
        <v>75</v>
      </c>
      <c r="L38" s="3" t="s">
        <v>75</v>
      </c>
      <c r="M38" s="3" t="s">
        <v>75</v>
      </c>
      <c r="N38" s="3" t="s">
        <v>75</v>
      </c>
      <c r="O38" s="3" t="s">
        <v>75</v>
      </c>
      <c r="P38" s="3" t="s">
        <v>75</v>
      </c>
      <c r="Q38" s="3" t="s">
        <v>75</v>
      </c>
      <c r="R38" s="3" t="s">
        <v>75</v>
      </c>
      <c r="S38" s="3" t="s">
        <v>75</v>
      </c>
      <c r="T38" s="3" t="s">
        <v>75</v>
      </c>
    </row>
  </sheetData>
  <mergeCells count="34">
    <mergeCell ref="A18:E22"/>
    <mergeCell ref="F24:F28"/>
    <mergeCell ref="C29:C33"/>
    <mergeCell ref="D29:D33"/>
    <mergeCell ref="E29:E33"/>
    <mergeCell ref="F29:F33"/>
    <mergeCell ref="C24:C28"/>
    <mergeCell ref="D24:D28"/>
    <mergeCell ref="E24:E28"/>
    <mergeCell ref="F8:F12"/>
    <mergeCell ref="H4:T4"/>
    <mergeCell ref="A4:A5"/>
    <mergeCell ref="B4:B5"/>
    <mergeCell ref="C4:C5"/>
    <mergeCell ref="D4:D5"/>
    <mergeCell ref="E4:E5"/>
    <mergeCell ref="F4:F5"/>
    <mergeCell ref="G4:G5"/>
    <mergeCell ref="A13:A17"/>
    <mergeCell ref="A23:T23"/>
    <mergeCell ref="S1:T1"/>
    <mergeCell ref="A24:A38"/>
    <mergeCell ref="B24:B38"/>
    <mergeCell ref="C34:F38"/>
    <mergeCell ref="F13:F17"/>
    <mergeCell ref="B13:E17"/>
    <mergeCell ref="F18:F22"/>
    <mergeCell ref="A3:T3"/>
    <mergeCell ref="A7:T7"/>
    <mergeCell ref="A8:A12"/>
    <mergeCell ref="B8:B12"/>
    <mergeCell ref="C8:C12"/>
    <mergeCell ref="D8:D12"/>
    <mergeCell ref="E8:E12"/>
  </mergeCells>
  <pageMargins left="0.17" right="0.70866141732283472" top="0.74803149606299213" bottom="0.74803149606299213" header="0.31496062992125984" footer="0.31496062992125984"/>
  <pageSetup paperSize="9" scale="43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opLeftCell="A10" zoomScale="85" zoomScaleNormal="85" workbookViewId="0">
      <selection activeCell="A3" sqref="A3:E24"/>
    </sheetView>
  </sheetViews>
  <sheetFormatPr defaultRowHeight="15.75" x14ac:dyDescent="0.25"/>
  <cols>
    <col min="1" max="1" width="9.140625" style="11"/>
    <col min="2" max="4" width="27.85546875" style="11" customWidth="1"/>
    <col min="5" max="5" width="48.85546875" style="11" customWidth="1"/>
    <col min="6" max="16384" width="9.140625" style="11"/>
  </cols>
  <sheetData>
    <row r="1" spans="1:5" s="6" customFormat="1" x14ac:dyDescent="0.25">
      <c r="E1" s="7" t="s">
        <v>36</v>
      </c>
    </row>
    <row r="2" spans="1:5" s="6" customFormat="1" ht="34.5" customHeight="1" x14ac:dyDescent="0.25">
      <c r="A2" s="154" t="s">
        <v>74</v>
      </c>
      <c r="B2" s="154"/>
      <c r="C2" s="154"/>
      <c r="D2" s="154"/>
      <c r="E2" s="154"/>
    </row>
    <row r="3" spans="1:5" s="6" customFormat="1" ht="15" customHeight="1" x14ac:dyDescent="0.25">
      <c r="A3" s="155" t="s">
        <v>20</v>
      </c>
      <c r="B3" s="151" t="s">
        <v>33</v>
      </c>
      <c r="C3" s="151"/>
      <c r="D3" s="151"/>
      <c r="E3" s="152" t="s">
        <v>34</v>
      </c>
    </row>
    <row r="4" spans="1:5" s="6" customFormat="1" ht="110.25" x14ac:dyDescent="0.25">
      <c r="A4" s="156"/>
      <c r="B4" s="20" t="s">
        <v>35</v>
      </c>
      <c r="C4" s="20" t="s">
        <v>32</v>
      </c>
      <c r="D4" s="20" t="s">
        <v>51</v>
      </c>
      <c r="E4" s="153"/>
    </row>
    <row r="5" spans="1:5" s="6" customFormat="1" x14ac:dyDescent="0.25">
      <c r="A5" s="21">
        <v>1</v>
      </c>
      <c r="B5" s="21">
        <v>2</v>
      </c>
      <c r="C5" s="21">
        <v>3</v>
      </c>
      <c r="D5" s="21">
        <v>4</v>
      </c>
      <c r="E5" s="21">
        <v>5</v>
      </c>
    </row>
    <row r="6" spans="1:5" s="6" customFormat="1" ht="15.75" customHeight="1" x14ac:dyDescent="0.25">
      <c r="A6" s="146" t="s">
        <v>90</v>
      </c>
      <c r="B6" s="147"/>
      <c r="C6" s="147"/>
      <c r="D6" s="147"/>
      <c r="E6" s="148"/>
    </row>
    <row r="7" spans="1:5" s="6" customFormat="1" x14ac:dyDescent="0.25">
      <c r="A7" s="149"/>
      <c r="B7" s="141"/>
      <c r="C7" s="141"/>
      <c r="D7" s="141"/>
      <c r="E7" s="150"/>
    </row>
    <row r="8" spans="1:5" s="6" customFormat="1" x14ac:dyDescent="0.25">
      <c r="A8" s="121" t="s">
        <v>89</v>
      </c>
      <c r="B8" s="121"/>
      <c r="C8" s="121"/>
      <c r="D8" s="121"/>
      <c r="E8" s="121"/>
    </row>
    <row r="9" spans="1:5" s="6" customFormat="1" x14ac:dyDescent="0.25">
      <c r="A9" s="121" t="s">
        <v>80</v>
      </c>
      <c r="B9" s="121"/>
      <c r="C9" s="121"/>
      <c r="D9" s="121"/>
      <c r="E9" s="121"/>
    </row>
    <row r="10" spans="1:5" s="6" customFormat="1" ht="47.25" x14ac:dyDescent="0.25">
      <c r="A10" s="19" t="s">
        <v>18</v>
      </c>
      <c r="B10" s="4" t="s">
        <v>76</v>
      </c>
      <c r="C10" s="8"/>
      <c r="D10" s="8"/>
      <c r="E10" s="4" t="s">
        <v>56</v>
      </c>
    </row>
    <row r="11" spans="1:5" s="6" customFormat="1" x14ac:dyDescent="0.25">
      <c r="A11" s="146" t="s">
        <v>90</v>
      </c>
      <c r="B11" s="147"/>
      <c r="C11" s="147"/>
      <c r="D11" s="147"/>
      <c r="E11" s="148"/>
    </row>
    <row r="12" spans="1:5" s="6" customFormat="1" x14ac:dyDescent="0.25">
      <c r="A12" s="149"/>
      <c r="B12" s="141"/>
      <c r="C12" s="141"/>
      <c r="D12" s="141"/>
      <c r="E12" s="150"/>
    </row>
    <row r="13" spans="1:5" s="6" customFormat="1" ht="15.75" customHeight="1" x14ac:dyDescent="0.25">
      <c r="A13" s="146" t="s">
        <v>77</v>
      </c>
      <c r="B13" s="147"/>
      <c r="C13" s="147"/>
      <c r="D13" s="147"/>
      <c r="E13" s="148"/>
    </row>
    <row r="14" spans="1:5" s="6" customFormat="1" x14ac:dyDescent="0.25">
      <c r="A14" s="149"/>
      <c r="B14" s="141"/>
      <c r="C14" s="141"/>
      <c r="D14" s="141"/>
      <c r="E14" s="150"/>
    </row>
    <row r="15" spans="1:5" s="6" customFormat="1" x14ac:dyDescent="0.25">
      <c r="A15" s="146" t="s">
        <v>78</v>
      </c>
      <c r="B15" s="147"/>
      <c r="C15" s="147"/>
      <c r="D15" s="147"/>
      <c r="E15" s="148"/>
    </row>
    <row r="16" spans="1:5" s="6" customFormat="1" x14ac:dyDescent="0.25">
      <c r="A16" s="149"/>
      <c r="B16" s="141"/>
      <c r="C16" s="141"/>
      <c r="D16" s="141"/>
      <c r="E16" s="150"/>
    </row>
    <row r="17" spans="1:5" s="6" customFormat="1" ht="110.25" x14ac:dyDescent="0.25">
      <c r="A17" s="19" t="s">
        <v>50</v>
      </c>
      <c r="B17" s="4" t="s">
        <v>79</v>
      </c>
      <c r="C17" s="3"/>
      <c r="D17" s="3"/>
      <c r="E17" s="18" t="s">
        <v>57</v>
      </c>
    </row>
    <row r="18" spans="1:5" s="6" customFormat="1" x14ac:dyDescent="0.25">
      <c r="A18" s="146" t="s">
        <v>90</v>
      </c>
      <c r="B18" s="147"/>
      <c r="C18" s="147"/>
      <c r="D18" s="147"/>
      <c r="E18" s="148"/>
    </row>
    <row r="19" spans="1:5" s="6" customFormat="1" x14ac:dyDescent="0.25">
      <c r="A19" s="149"/>
      <c r="B19" s="141"/>
      <c r="C19" s="141"/>
      <c r="D19" s="141"/>
      <c r="E19" s="150"/>
    </row>
    <row r="20" spans="1:5" s="6" customFormat="1" x14ac:dyDescent="0.25">
      <c r="A20" s="146" t="s">
        <v>81</v>
      </c>
      <c r="B20" s="147"/>
      <c r="C20" s="147"/>
      <c r="D20" s="147"/>
      <c r="E20" s="148"/>
    </row>
    <row r="21" spans="1:5" x14ac:dyDescent="0.25">
      <c r="A21" s="149"/>
      <c r="B21" s="141"/>
      <c r="C21" s="141"/>
      <c r="D21" s="141"/>
      <c r="E21" s="150"/>
    </row>
    <row r="22" spans="1:5" x14ac:dyDescent="0.25">
      <c r="A22" s="146" t="s">
        <v>92</v>
      </c>
      <c r="B22" s="147"/>
      <c r="C22" s="147"/>
      <c r="D22" s="147"/>
      <c r="E22" s="148"/>
    </row>
    <row r="23" spans="1:5" x14ac:dyDescent="0.25">
      <c r="A23" s="149"/>
      <c r="B23" s="141"/>
      <c r="C23" s="141"/>
      <c r="D23" s="141"/>
      <c r="E23" s="150"/>
    </row>
    <row r="24" spans="1:5" ht="126" x14ac:dyDescent="0.25">
      <c r="A24" s="19" t="s">
        <v>91</v>
      </c>
      <c r="B24" s="4" t="s">
        <v>82</v>
      </c>
      <c r="C24" s="3"/>
      <c r="D24" s="3"/>
      <c r="E24" s="18" t="s">
        <v>58</v>
      </c>
    </row>
    <row r="25" spans="1:5" x14ac:dyDescent="0.25">
      <c r="A25" s="10"/>
    </row>
    <row r="26" spans="1:5" x14ac:dyDescent="0.25">
      <c r="A26" s="10"/>
    </row>
    <row r="27" spans="1:5" x14ac:dyDescent="0.25">
      <c r="A27" s="10"/>
    </row>
    <row r="28" spans="1:5" x14ac:dyDescent="0.25">
      <c r="A28" s="10"/>
    </row>
    <row r="29" spans="1:5" x14ac:dyDescent="0.25">
      <c r="A29" s="10"/>
    </row>
    <row r="30" spans="1:5" x14ac:dyDescent="0.25">
      <c r="A30" s="10"/>
    </row>
    <row r="31" spans="1:5" x14ac:dyDescent="0.25">
      <c r="A31" s="10"/>
    </row>
    <row r="32" spans="1:5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</sheetData>
  <mergeCells count="13">
    <mergeCell ref="A2:E2"/>
    <mergeCell ref="A8:E8"/>
    <mergeCell ref="A9:E9"/>
    <mergeCell ref="A3:A4"/>
    <mergeCell ref="A20:E21"/>
    <mergeCell ref="A11:E12"/>
    <mergeCell ref="A18:E19"/>
    <mergeCell ref="A22:E23"/>
    <mergeCell ref="B3:D3"/>
    <mergeCell ref="E3:E4"/>
    <mergeCell ref="A6:E7"/>
    <mergeCell ref="A13:E14"/>
    <mergeCell ref="A15:E16"/>
  </mergeCells>
  <pageMargins left="0.17" right="0.17" top="0.74803149606299213" bottom="0.74803149606299213" header="0.31496062992125984" footer="0.31496062992125984"/>
  <pageSetup paperSize="9" scale="71" fitToHeight="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workbookViewId="0">
      <selection activeCell="O13" sqref="O13"/>
    </sheetView>
  </sheetViews>
  <sheetFormatPr defaultRowHeight="15.75" x14ac:dyDescent="0.25"/>
  <cols>
    <col min="1" max="1" width="9.140625" style="11"/>
    <col min="2" max="2" width="13" style="11" customWidth="1"/>
    <col min="3" max="3" width="18.5703125" style="11" customWidth="1"/>
    <col min="4" max="15" width="9.140625" style="11"/>
    <col min="16" max="16" width="17" style="11" customWidth="1"/>
    <col min="17" max="16384" width="9.140625" style="11"/>
  </cols>
  <sheetData>
    <row r="1" spans="1:16" s="6" customFormat="1" x14ac:dyDescent="0.25">
      <c r="P1" s="7" t="s">
        <v>41</v>
      </c>
    </row>
    <row r="2" spans="1:16" s="6" customFormat="1" x14ac:dyDescent="0.25"/>
    <row r="3" spans="1:16" s="6" customFormat="1" ht="37.5" customHeight="1" x14ac:dyDescent="0.25">
      <c r="A3" s="141" t="s">
        <v>83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1:16" s="6" customFormat="1" ht="109.5" customHeight="1" x14ac:dyDescent="0.25">
      <c r="A4" s="120" t="s">
        <v>20</v>
      </c>
      <c r="B4" s="143" t="s">
        <v>38</v>
      </c>
      <c r="C4" s="143" t="s">
        <v>39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8"/>
      <c r="P4" s="143" t="s">
        <v>40</v>
      </c>
    </row>
    <row r="5" spans="1:16" s="6" customFormat="1" x14ac:dyDescent="0.25">
      <c r="A5" s="120"/>
      <c r="B5" s="143"/>
      <c r="C5" s="143"/>
      <c r="D5" s="12" t="s">
        <v>2</v>
      </c>
      <c r="E5" s="12" t="s">
        <v>3</v>
      </c>
      <c r="F5" s="12" t="s">
        <v>4</v>
      </c>
      <c r="G5" s="12" t="s">
        <v>3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43"/>
    </row>
    <row r="6" spans="1:16" s="6" customFormat="1" x14ac:dyDescent="0.25">
      <c r="A6" s="5">
        <v>1</v>
      </c>
      <c r="B6" s="5">
        <v>2</v>
      </c>
      <c r="C6" s="5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4">
        <v>15</v>
      </c>
      <c r="P6" s="24">
        <v>16</v>
      </c>
    </row>
    <row r="7" spans="1:16" s="6" customFormat="1" x14ac:dyDescent="0.25">
      <c r="A7" s="22" t="s">
        <v>75</v>
      </c>
      <c r="B7" s="22" t="s">
        <v>75</v>
      </c>
      <c r="C7" s="22" t="s">
        <v>75</v>
      </c>
      <c r="D7" s="22" t="s">
        <v>75</v>
      </c>
      <c r="E7" s="22" t="s">
        <v>75</v>
      </c>
      <c r="F7" s="22" t="s">
        <v>75</v>
      </c>
      <c r="G7" s="22" t="s">
        <v>75</v>
      </c>
      <c r="H7" s="22" t="s">
        <v>75</v>
      </c>
      <c r="I7" s="22" t="s">
        <v>75</v>
      </c>
      <c r="J7" s="22" t="s">
        <v>75</v>
      </c>
      <c r="K7" s="22" t="s">
        <v>75</v>
      </c>
      <c r="L7" s="22" t="s">
        <v>75</v>
      </c>
      <c r="M7" s="22" t="s">
        <v>75</v>
      </c>
      <c r="N7" s="22" t="s">
        <v>75</v>
      </c>
      <c r="O7" s="22" t="s">
        <v>75</v>
      </c>
      <c r="P7" s="22" t="s">
        <v>75</v>
      </c>
    </row>
    <row r="8" spans="1:16" s="6" customForma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6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6" customFormat="1" x14ac:dyDescent="0.25"/>
  </sheetData>
  <mergeCells count="6">
    <mergeCell ref="A3:P3"/>
    <mergeCell ref="D4:O4"/>
    <mergeCell ref="C4:C5"/>
    <mergeCell ref="B4:B5"/>
    <mergeCell ref="A4:A5"/>
    <mergeCell ref="P4:P5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workbookViewId="0">
      <selection activeCell="B23" sqref="B23"/>
    </sheetView>
  </sheetViews>
  <sheetFormatPr defaultRowHeight="15.75" x14ac:dyDescent="0.25"/>
  <cols>
    <col min="1" max="1" width="9.140625" style="11"/>
    <col min="2" max="2" width="85.140625" style="11" customWidth="1"/>
    <col min="3" max="3" width="56.42578125" style="11" customWidth="1"/>
    <col min="4" max="16384" width="9.140625" style="11"/>
  </cols>
  <sheetData>
    <row r="1" spans="1:3" x14ac:dyDescent="0.25">
      <c r="A1" s="6"/>
      <c r="B1" s="6"/>
      <c r="C1" s="7" t="s">
        <v>44</v>
      </c>
    </row>
    <row r="2" spans="1:3" x14ac:dyDescent="0.25">
      <c r="A2" s="6"/>
      <c r="B2" s="6"/>
      <c r="C2" s="6"/>
    </row>
    <row r="3" spans="1:3" ht="31.5" customHeight="1" x14ac:dyDescent="0.25">
      <c r="A3" s="154" t="s">
        <v>72</v>
      </c>
      <c r="B3" s="154"/>
      <c r="C3" s="154"/>
    </row>
    <row r="4" spans="1:3" x14ac:dyDescent="0.25">
      <c r="A4" s="12" t="s">
        <v>20</v>
      </c>
      <c r="B4" s="9" t="s">
        <v>42</v>
      </c>
      <c r="C4" s="9" t="s">
        <v>43</v>
      </c>
    </row>
    <row r="5" spans="1:3" x14ac:dyDescent="0.25">
      <c r="A5" s="5">
        <v>1</v>
      </c>
      <c r="B5" s="5">
        <v>2</v>
      </c>
      <c r="C5" s="5">
        <v>3</v>
      </c>
    </row>
    <row r="6" spans="1:3" s="13" customFormat="1" ht="39.75" customHeight="1" x14ac:dyDescent="0.25">
      <c r="A6" s="12">
        <v>1</v>
      </c>
      <c r="B6" s="2" t="s">
        <v>55</v>
      </c>
      <c r="C6" s="159" t="s">
        <v>52</v>
      </c>
    </row>
    <row r="7" spans="1:3" s="13" customFormat="1" ht="47.25" x14ac:dyDescent="0.25">
      <c r="A7" s="12">
        <v>2</v>
      </c>
      <c r="B7" s="2" t="s">
        <v>53</v>
      </c>
      <c r="C7" s="160"/>
    </row>
    <row r="8" spans="1:3" s="13" customFormat="1" ht="63" x14ac:dyDescent="0.25">
      <c r="A8" s="12">
        <v>3</v>
      </c>
      <c r="B8" s="2" t="s">
        <v>54</v>
      </c>
      <c r="C8" s="161"/>
    </row>
  </sheetData>
  <mergeCells count="2">
    <mergeCell ref="A3:C3"/>
    <mergeCell ref="C6:C8"/>
  </mergeCells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A4" sqref="A4:E8"/>
    </sheetView>
  </sheetViews>
  <sheetFormatPr defaultRowHeight="15.75" x14ac:dyDescent="0.25"/>
  <cols>
    <col min="1" max="1" width="9.140625" style="11"/>
    <col min="2" max="4" width="19" style="11" customWidth="1"/>
    <col min="5" max="5" width="34.140625" style="11" customWidth="1"/>
    <col min="6" max="16384" width="9.140625" style="11"/>
  </cols>
  <sheetData>
    <row r="1" spans="1:6" x14ac:dyDescent="0.25">
      <c r="A1" s="6"/>
      <c r="B1" s="6"/>
      <c r="C1" s="6"/>
      <c r="D1" s="6"/>
      <c r="E1" s="7" t="s">
        <v>48</v>
      </c>
    </row>
    <row r="2" spans="1:6" x14ac:dyDescent="0.25">
      <c r="A2" s="6"/>
      <c r="B2" s="6"/>
      <c r="C2" s="6"/>
      <c r="D2" s="6"/>
      <c r="E2" s="6"/>
    </row>
    <row r="3" spans="1:6" ht="55.5" customHeight="1" x14ac:dyDescent="0.25">
      <c r="A3" s="154" t="s">
        <v>84</v>
      </c>
      <c r="B3" s="154"/>
      <c r="C3" s="154"/>
      <c r="D3" s="154"/>
      <c r="E3" s="154"/>
    </row>
    <row r="4" spans="1:6" ht="101.25" customHeight="1" x14ac:dyDescent="0.25">
      <c r="A4" s="12" t="s">
        <v>20</v>
      </c>
      <c r="B4" s="9" t="s">
        <v>45</v>
      </c>
      <c r="C4" s="9" t="s">
        <v>46</v>
      </c>
      <c r="D4" s="9" t="s">
        <v>47</v>
      </c>
      <c r="E4" s="9" t="s">
        <v>49</v>
      </c>
      <c r="F4" s="13"/>
    </row>
    <row r="5" spans="1:6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</row>
    <row r="6" spans="1:6" x14ac:dyDescent="0.25">
      <c r="A6" s="14">
        <v>1</v>
      </c>
      <c r="B6" s="3"/>
      <c r="C6" s="3"/>
      <c r="D6" s="3"/>
      <c r="E6" s="3"/>
    </row>
    <row r="7" spans="1:6" x14ac:dyDescent="0.25">
      <c r="A7" s="14">
        <v>2</v>
      </c>
      <c r="B7" s="3"/>
      <c r="C7" s="3"/>
      <c r="D7" s="3"/>
      <c r="E7" s="3"/>
    </row>
    <row r="8" spans="1:6" x14ac:dyDescent="0.25">
      <c r="A8" s="14">
        <v>3</v>
      </c>
      <c r="B8" s="3"/>
      <c r="C8" s="3"/>
      <c r="D8" s="3"/>
      <c r="E8" s="3"/>
    </row>
    <row r="9" spans="1:6" x14ac:dyDescent="0.25">
      <c r="A9" s="6"/>
      <c r="B9" s="6"/>
      <c r="C9" s="6"/>
      <c r="D9" s="6"/>
      <c r="E9" s="6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view="pageBreakPreview" zoomScale="115" zoomScaleSheetLayoutView="115" workbookViewId="0">
      <selection activeCell="D23" sqref="D23"/>
    </sheetView>
  </sheetViews>
  <sheetFormatPr defaultRowHeight="15.75" x14ac:dyDescent="0.25"/>
  <cols>
    <col min="1" max="1" width="9.140625" style="11"/>
    <col min="2" max="3" width="19" style="11" customWidth="1"/>
    <col min="4" max="4" width="38.42578125" style="11" customWidth="1"/>
    <col min="5" max="16384" width="9.140625" style="11"/>
  </cols>
  <sheetData>
    <row r="1" spans="1:5" x14ac:dyDescent="0.25">
      <c r="A1" s="6"/>
      <c r="B1" s="6"/>
      <c r="C1" s="6"/>
      <c r="D1" s="27" t="s">
        <v>37</v>
      </c>
    </row>
    <row r="2" spans="1:5" x14ac:dyDescent="0.25">
      <c r="A2" s="6"/>
      <c r="B2" s="6"/>
      <c r="C2" s="6"/>
      <c r="D2" s="6"/>
    </row>
    <row r="3" spans="1:5" ht="49.5" customHeight="1" x14ac:dyDescent="0.25">
      <c r="A3" s="162" t="s">
        <v>112</v>
      </c>
      <c r="B3" s="162"/>
      <c r="C3" s="162"/>
      <c r="D3" s="162"/>
    </row>
    <row r="4" spans="1:5" ht="81" customHeight="1" x14ac:dyDescent="0.25">
      <c r="A4" s="25" t="s">
        <v>113</v>
      </c>
      <c r="B4" s="28" t="s">
        <v>46</v>
      </c>
      <c r="C4" s="28" t="s">
        <v>47</v>
      </c>
      <c r="D4" s="28" t="s">
        <v>114</v>
      </c>
      <c r="E4" s="13"/>
    </row>
    <row r="5" spans="1:5" x14ac:dyDescent="0.25">
      <c r="A5" s="26">
        <v>1</v>
      </c>
      <c r="B5" s="26">
        <v>2</v>
      </c>
      <c r="C5" s="26">
        <v>3</v>
      </c>
      <c r="D5" s="26">
        <v>4</v>
      </c>
    </row>
    <row r="6" spans="1:5" x14ac:dyDescent="0.25">
      <c r="A6" s="54">
        <v>1</v>
      </c>
      <c r="B6" s="53" t="s">
        <v>75</v>
      </c>
      <c r="C6" s="53" t="s">
        <v>75</v>
      </c>
      <c r="D6" s="53" t="s">
        <v>75</v>
      </c>
    </row>
    <row r="7" spans="1:5" x14ac:dyDescent="0.25">
      <c r="A7" s="6"/>
      <c r="B7" s="6"/>
      <c r="C7" s="6"/>
      <c r="D7" s="6"/>
    </row>
  </sheetData>
  <mergeCells count="1">
    <mergeCell ref="A3:D3"/>
  </mergeCells>
  <printOptions horizontalCentered="1"/>
  <pageMargins left="0.59055118110236227" right="0.39370078740157483" top="0.39370078740157483" bottom="0.39370078740157483" header="0" footer="0"/>
  <pageSetup paperSize="9" firstPageNumber="12" orientation="portrait" useFirstPageNumber="1" r:id="rId1"/>
  <headerFooter>
    <oddHeader>&amp;C&amp;"Times New Roman,обычный"&amp;P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view="pageBreakPreview" zoomScale="85" zoomScaleNormal="70" zoomScaleSheetLayoutView="85" workbookViewId="0">
      <selection activeCell="X14" sqref="X14"/>
    </sheetView>
  </sheetViews>
  <sheetFormatPr defaultRowHeight="15" x14ac:dyDescent="0.25"/>
  <cols>
    <col min="1" max="1" width="4.85546875" customWidth="1"/>
    <col min="2" max="2" width="19.28515625" customWidth="1"/>
    <col min="3" max="3" width="15.85546875" customWidth="1"/>
    <col min="4" max="4" width="11.28515625" customWidth="1"/>
    <col min="5" max="5" width="7.7109375" customWidth="1"/>
    <col min="7" max="7" width="22.140625" customWidth="1"/>
  </cols>
  <sheetData>
    <row r="1" spans="1:20" s="6" customFormat="1" ht="18" customHeight="1" x14ac:dyDescent="0.25">
      <c r="S1" s="122" t="s">
        <v>36</v>
      </c>
      <c r="T1" s="122"/>
    </row>
    <row r="2" spans="1:20" s="6" customFormat="1" ht="15.75" customHeight="1" x14ac:dyDescent="0.25"/>
    <row r="3" spans="1:20" s="6" customFormat="1" ht="31.5" customHeight="1" x14ac:dyDescent="0.25">
      <c r="A3" s="162" t="s">
        <v>115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</row>
    <row r="4" spans="1:20" s="6" customFormat="1" ht="45" customHeight="1" x14ac:dyDescent="0.25">
      <c r="A4" s="159" t="s">
        <v>20</v>
      </c>
      <c r="B4" s="145" t="s">
        <v>21</v>
      </c>
      <c r="C4" s="145" t="s">
        <v>22</v>
      </c>
      <c r="D4" s="145" t="s">
        <v>23</v>
      </c>
      <c r="E4" s="145" t="s">
        <v>24</v>
      </c>
      <c r="F4" s="145" t="s">
        <v>25</v>
      </c>
      <c r="G4" s="145" t="s">
        <v>0</v>
      </c>
      <c r="H4" s="144" t="s">
        <v>116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</row>
    <row r="5" spans="1:20" s="6" customFormat="1" ht="15.75" x14ac:dyDescent="0.25">
      <c r="A5" s="161"/>
      <c r="B5" s="145"/>
      <c r="C5" s="145"/>
      <c r="D5" s="145"/>
      <c r="E5" s="145"/>
      <c r="F5" s="145"/>
      <c r="G5" s="145"/>
      <c r="H5" s="3" t="s">
        <v>13</v>
      </c>
      <c r="I5" s="29" t="s">
        <v>2</v>
      </c>
      <c r="J5" s="29" t="s">
        <v>3</v>
      </c>
      <c r="K5" s="29" t="s">
        <v>4</v>
      </c>
      <c r="L5" s="29" t="s">
        <v>117</v>
      </c>
      <c r="M5" s="29" t="s">
        <v>5</v>
      </c>
      <c r="N5" s="29" t="s">
        <v>6</v>
      </c>
      <c r="O5" s="29" t="s">
        <v>7</v>
      </c>
      <c r="P5" s="29" t="s">
        <v>8</v>
      </c>
      <c r="Q5" s="29" t="s">
        <v>9</v>
      </c>
      <c r="R5" s="29" t="s">
        <v>10</v>
      </c>
      <c r="S5" s="29" t="s">
        <v>11</v>
      </c>
      <c r="T5" s="29" t="s">
        <v>12</v>
      </c>
    </row>
    <row r="6" spans="1:20" s="6" customFormat="1" ht="23.25" customHeight="1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  <c r="L6" s="29">
        <v>12</v>
      </c>
      <c r="M6" s="29">
        <v>13</v>
      </c>
      <c r="N6" s="29">
        <v>14</v>
      </c>
      <c r="O6" s="29">
        <v>15</v>
      </c>
      <c r="P6" s="29">
        <v>16</v>
      </c>
      <c r="Q6" s="29">
        <v>17</v>
      </c>
      <c r="R6" s="29">
        <v>18</v>
      </c>
      <c r="S6" s="29">
        <v>19</v>
      </c>
      <c r="T6" s="29">
        <v>20</v>
      </c>
    </row>
    <row r="7" spans="1:20" s="6" customFormat="1" ht="47.25" customHeight="1" x14ac:dyDescent="0.25">
      <c r="A7" s="172" t="s">
        <v>145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4"/>
    </row>
    <row r="8" spans="1:20" s="6" customFormat="1" ht="21" customHeight="1" x14ac:dyDescent="0.25">
      <c r="A8" s="169">
        <v>1</v>
      </c>
      <c r="B8" s="166" t="s">
        <v>27</v>
      </c>
      <c r="C8" s="143" t="s">
        <v>85</v>
      </c>
      <c r="D8" s="120"/>
      <c r="E8" s="120"/>
      <c r="F8" s="120"/>
      <c r="G8" s="8" t="s">
        <v>13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s="6" customFormat="1" ht="24" customHeight="1" x14ac:dyDescent="0.25">
      <c r="A9" s="170"/>
      <c r="B9" s="167"/>
      <c r="C9" s="143"/>
      <c r="D9" s="120"/>
      <c r="E9" s="120"/>
      <c r="F9" s="120"/>
      <c r="G9" s="4" t="s">
        <v>14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 s="6" customFormat="1" ht="33.75" customHeight="1" x14ac:dyDescent="0.25">
      <c r="A10" s="170"/>
      <c r="B10" s="167"/>
      <c r="C10" s="143"/>
      <c r="D10" s="120"/>
      <c r="E10" s="120"/>
      <c r="F10" s="120"/>
      <c r="G10" s="4" t="s">
        <v>15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 s="6" customFormat="1" ht="21" customHeight="1" x14ac:dyDescent="0.25">
      <c r="A11" s="170"/>
      <c r="B11" s="167"/>
      <c r="C11" s="143"/>
      <c r="D11" s="120"/>
      <c r="E11" s="120"/>
      <c r="F11" s="120"/>
      <c r="G11" s="4" t="s">
        <v>16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 s="6" customFormat="1" ht="33.75" customHeight="1" x14ac:dyDescent="0.25">
      <c r="A12" s="170"/>
      <c r="B12" s="167"/>
      <c r="C12" s="143"/>
      <c r="D12" s="120"/>
      <c r="E12" s="120"/>
      <c r="F12" s="120"/>
      <c r="G12" s="4" t="s">
        <v>17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 s="6" customFormat="1" ht="24" customHeight="1" x14ac:dyDescent="0.25">
      <c r="A13" s="170"/>
      <c r="B13" s="167"/>
      <c r="C13" s="120" t="s">
        <v>118</v>
      </c>
      <c r="D13" s="120"/>
      <c r="E13" s="120"/>
      <c r="F13" s="120"/>
      <c r="G13" s="8" t="s">
        <v>13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 s="6" customFormat="1" ht="23.25" customHeight="1" x14ac:dyDescent="0.25">
      <c r="A14" s="170"/>
      <c r="B14" s="167"/>
      <c r="C14" s="120"/>
      <c r="D14" s="120"/>
      <c r="E14" s="120"/>
      <c r="F14" s="120"/>
      <c r="G14" s="4" t="s">
        <v>14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 s="6" customFormat="1" ht="33.75" customHeight="1" x14ac:dyDescent="0.25">
      <c r="A15" s="170"/>
      <c r="B15" s="167"/>
      <c r="C15" s="120"/>
      <c r="D15" s="120"/>
      <c r="E15" s="120"/>
      <c r="F15" s="120"/>
      <c r="G15" s="4" t="s">
        <v>15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 s="6" customFormat="1" ht="19.5" customHeight="1" x14ac:dyDescent="0.25">
      <c r="A16" s="170"/>
      <c r="B16" s="167"/>
      <c r="C16" s="120"/>
      <c r="D16" s="120"/>
      <c r="E16" s="120"/>
      <c r="F16" s="120"/>
      <c r="G16" s="4" t="s">
        <v>16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 s="6" customFormat="1" ht="33.75" customHeight="1" x14ac:dyDescent="0.25">
      <c r="A17" s="171"/>
      <c r="B17" s="168"/>
      <c r="C17" s="120"/>
      <c r="D17" s="120"/>
      <c r="E17" s="120"/>
      <c r="F17" s="120"/>
      <c r="G17" s="4" t="s">
        <v>17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 s="6" customFormat="1" ht="19.5" customHeight="1" x14ac:dyDescent="0.25">
      <c r="A18" s="163" t="s">
        <v>119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5"/>
    </row>
    <row r="19" spans="1:20" s="6" customFormat="1" ht="21" customHeight="1" x14ac:dyDescent="0.25">
      <c r="A19" s="120"/>
      <c r="B19" s="120" t="s">
        <v>120</v>
      </c>
      <c r="C19" s="120"/>
      <c r="D19" s="120"/>
      <c r="E19" s="120"/>
      <c r="F19" s="120"/>
      <c r="G19" s="8" t="s">
        <v>13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 s="6" customFormat="1" ht="25.5" customHeight="1" x14ac:dyDescent="0.25">
      <c r="A20" s="120"/>
      <c r="B20" s="120"/>
      <c r="C20" s="120"/>
      <c r="D20" s="120"/>
      <c r="E20" s="120"/>
      <c r="F20" s="120"/>
      <c r="G20" s="4" t="s">
        <v>14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 s="6" customFormat="1" ht="33.75" customHeight="1" x14ac:dyDescent="0.25">
      <c r="A21" s="120"/>
      <c r="B21" s="120"/>
      <c r="C21" s="120"/>
      <c r="D21" s="120"/>
      <c r="E21" s="120"/>
      <c r="F21" s="120"/>
      <c r="G21" s="4" t="s">
        <v>15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 s="6" customFormat="1" ht="23.25" customHeight="1" x14ac:dyDescent="0.25">
      <c r="A22" s="120"/>
      <c r="B22" s="120"/>
      <c r="C22" s="120"/>
      <c r="D22" s="120"/>
      <c r="E22" s="120"/>
      <c r="F22" s="120"/>
      <c r="G22" s="4" t="s">
        <v>16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 s="6" customFormat="1" ht="33.75" customHeight="1" x14ac:dyDescent="0.25">
      <c r="A23" s="120"/>
      <c r="B23" s="120"/>
      <c r="C23" s="120"/>
      <c r="D23" s="120"/>
      <c r="E23" s="120"/>
      <c r="F23" s="120"/>
      <c r="G23" s="4" t="s">
        <v>17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</sheetData>
  <mergeCells count="26">
    <mergeCell ref="S1:T1"/>
    <mergeCell ref="E4:E5"/>
    <mergeCell ref="F4:F5"/>
    <mergeCell ref="A18:T18"/>
    <mergeCell ref="B8:B17"/>
    <mergeCell ref="C13:E17"/>
    <mergeCell ref="A8:A17"/>
    <mergeCell ref="F13:F17"/>
    <mergeCell ref="A3:T3"/>
    <mergeCell ref="F8:F12"/>
    <mergeCell ref="H4:T4"/>
    <mergeCell ref="E8:E12"/>
    <mergeCell ref="G4:G5"/>
    <mergeCell ref="A7:T7"/>
    <mergeCell ref="F19:F23"/>
    <mergeCell ref="A4:A5"/>
    <mergeCell ref="B4:B5"/>
    <mergeCell ref="C4:C5"/>
    <mergeCell ref="D4:D5"/>
    <mergeCell ref="C8:C12"/>
    <mergeCell ref="D8:D12"/>
    <mergeCell ref="C19:C23"/>
    <mergeCell ref="D19:D23"/>
    <mergeCell ref="E19:E23"/>
    <mergeCell ref="A19:A23"/>
    <mergeCell ref="B19:B23"/>
  </mergeCells>
  <printOptions horizontalCentered="1"/>
  <pageMargins left="0.31496062992125984" right="0.31496062992125984" top="0.39370078740157483" bottom="0.39370078740157483" header="0" footer="0"/>
  <pageSetup paperSize="9" scale="67" firstPageNumber="13" orientation="landscape" useFirstPageNumber="1" verticalDpi="180" r:id="rId1"/>
  <headerFooter>
    <oddHeader>&amp;C&amp;"Times New Roman,обычный"&amp;P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view="pageBreakPreview" zoomScaleNormal="85" zoomScaleSheetLayoutView="100" workbookViewId="0">
      <selection activeCell="M25" sqref="M25"/>
    </sheetView>
  </sheetViews>
  <sheetFormatPr defaultRowHeight="15.75" x14ac:dyDescent="0.25"/>
  <cols>
    <col min="1" max="1" width="5.28515625" style="6" customWidth="1"/>
    <col min="2" max="2" width="16.85546875" style="6" customWidth="1"/>
    <col min="3" max="3" width="18.7109375" style="6" customWidth="1"/>
    <col min="4" max="4" width="7.28515625" style="6" customWidth="1"/>
    <col min="5" max="5" width="7.5703125" style="6" customWidth="1"/>
    <col min="6" max="6" width="7.7109375" style="6" customWidth="1"/>
    <col min="7" max="7" width="7.28515625" style="6" customWidth="1"/>
    <col min="8" max="8" width="7.5703125" style="6" customWidth="1"/>
    <col min="9" max="9" width="7.42578125" style="6" customWidth="1"/>
    <col min="10" max="10" width="7.140625" style="6" customWidth="1"/>
    <col min="11" max="11" width="7" style="6" customWidth="1"/>
    <col min="12" max="12" width="6.85546875" style="6" customWidth="1"/>
    <col min="13" max="13" width="7.5703125" style="6" customWidth="1"/>
    <col min="14" max="14" width="6.85546875" style="6" customWidth="1"/>
    <col min="15" max="15" width="7.140625" style="6" customWidth="1"/>
    <col min="16" max="16" width="21" style="6" customWidth="1"/>
    <col min="17" max="16384" width="9.140625" style="6"/>
  </cols>
  <sheetData>
    <row r="1" spans="1:16" x14ac:dyDescent="0.25">
      <c r="P1" s="37" t="s">
        <v>41</v>
      </c>
    </row>
    <row r="3" spans="1:16" ht="31.5" customHeight="1" x14ac:dyDescent="0.25">
      <c r="A3" s="162" t="s">
        <v>135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6" ht="35.25" customHeight="1" x14ac:dyDescent="0.25">
      <c r="A4" s="159" t="s">
        <v>20</v>
      </c>
      <c r="B4" s="145" t="s">
        <v>38</v>
      </c>
      <c r="C4" s="145" t="s">
        <v>39</v>
      </c>
      <c r="D4" s="144" t="s">
        <v>132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59" t="s">
        <v>40</v>
      </c>
    </row>
    <row r="5" spans="1:16" s="51" customFormat="1" ht="57" customHeight="1" x14ac:dyDescent="0.25">
      <c r="A5" s="161"/>
      <c r="B5" s="145"/>
      <c r="C5" s="145"/>
      <c r="D5" s="38" t="s">
        <v>2</v>
      </c>
      <c r="E5" s="38" t="s">
        <v>3</v>
      </c>
      <c r="F5" s="38" t="s">
        <v>4</v>
      </c>
      <c r="G5" s="38" t="s">
        <v>117</v>
      </c>
      <c r="H5" s="38" t="s">
        <v>5</v>
      </c>
      <c r="I5" s="38" t="s">
        <v>6</v>
      </c>
      <c r="J5" s="38" t="s">
        <v>7</v>
      </c>
      <c r="K5" s="38" t="s">
        <v>8</v>
      </c>
      <c r="L5" s="38" t="s">
        <v>9</v>
      </c>
      <c r="M5" s="38" t="s">
        <v>10</v>
      </c>
      <c r="N5" s="38" t="s">
        <v>11</v>
      </c>
      <c r="O5" s="52" t="s">
        <v>12</v>
      </c>
      <c r="P5" s="160"/>
    </row>
    <row r="6" spans="1:16" s="51" customFormat="1" ht="18" customHeight="1" x14ac:dyDescent="0.25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38">
        <v>10</v>
      </c>
      <c r="K6" s="38">
        <v>11</v>
      </c>
      <c r="L6" s="38">
        <v>12</v>
      </c>
      <c r="M6" s="38">
        <v>13</v>
      </c>
      <c r="N6" s="38">
        <v>14</v>
      </c>
      <c r="O6" s="38">
        <v>15</v>
      </c>
      <c r="P6" s="38">
        <v>16</v>
      </c>
    </row>
    <row r="7" spans="1:16" x14ac:dyDescent="0.25">
      <c r="A7" s="53">
        <v>1</v>
      </c>
      <c r="B7" s="53" t="s">
        <v>75</v>
      </c>
      <c r="C7" s="53" t="s">
        <v>75</v>
      </c>
      <c r="D7" s="53" t="s">
        <v>75</v>
      </c>
      <c r="E7" s="53" t="s">
        <v>75</v>
      </c>
      <c r="F7" s="53" t="s">
        <v>75</v>
      </c>
      <c r="G7" s="53" t="s">
        <v>75</v>
      </c>
      <c r="H7" s="53" t="s">
        <v>75</v>
      </c>
      <c r="I7" s="53" t="s">
        <v>75</v>
      </c>
      <c r="J7" s="53" t="s">
        <v>75</v>
      </c>
      <c r="K7" s="53" t="s">
        <v>75</v>
      </c>
      <c r="L7" s="53" t="s">
        <v>75</v>
      </c>
      <c r="M7" s="53" t="s">
        <v>75</v>
      </c>
      <c r="N7" s="53" t="s">
        <v>75</v>
      </c>
      <c r="O7" s="53" t="s">
        <v>75</v>
      </c>
      <c r="P7" s="53" t="s">
        <v>75</v>
      </c>
    </row>
  </sheetData>
  <mergeCells count="6">
    <mergeCell ref="A3:P3"/>
    <mergeCell ref="P4:P5"/>
    <mergeCell ref="D4:O4"/>
    <mergeCell ref="A4:A5"/>
    <mergeCell ref="B4:B5"/>
    <mergeCell ref="C4:C5"/>
  </mergeCells>
  <printOptions horizontalCentered="1"/>
  <pageMargins left="0.31496062992125984" right="0.31496062992125984" top="0.39370078740157483" bottom="0.39370078740157483" header="0" footer="0"/>
  <pageSetup paperSize="9" scale="94" firstPageNumber="14" orientation="landscape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</vt:i4>
      </vt:variant>
    </vt:vector>
  </HeadingPairs>
  <TitlesOfParts>
    <vt:vector size="18" baseType="lpstr">
      <vt:lpstr>2 Осн.мероприятия</vt:lpstr>
      <vt:lpstr>3. Портфели</vt:lpstr>
      <vt:lpstr>4. Хар-ка осн. мер.</vt:lpstr>
      <vt:lpstr>5. Свод показ.мун.зад.</vt:lpstr>
      <vt:lpstr>6. Перечень рисков</vt:lpstr>
      <vt:lpstr>8. Перечень объектов</vt:lpstr>
      <vt:lpstr>3 Перечень объектов</vt:lpstr>
      <vt:lpstr>4 Портфели</vt:lpstr>
      <vt:lpstr>5 Сводные показатели</vt:lpstr>
      <vt:lpstr>6 Перечень рисков</vt:lpstr>
      <vt:lpstr>7 Перечень об.кап.строит</vt:lpstr>
      <vt:lpstr>8 Пл мероп оц эф-ти</vt:lpstr>
      <vt:lpstr>9 Предложения граждан</vt:lpstr>
      <vt:lpstr>5. Свод показ.мун.зад..</vt:lpstr>
      <vt:lpstr>4. Хар-ка осн. мер..</vt:lpstr>
      <vt:lpstr>'2 Осн.мероприятия'!Заголовки_для_печати</vt:lpstr>
      <vt:lpstr>'2 Осн.мероприятия'!Область_печати</vt:lpstr>
      <vt:lpstr>'5 Сводные показатели'!Область_печати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2021-11-01T12:15:40Z</dcterms:modified>
</cp:coreProperties>
</file>