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570" yWindow="-75" windowWidth="15660" windowHeight="8010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I55" i="2" l="1"/>
  <c r="H48" i="2" l="1"/>
  <c r="K13" i="2" l="1"/>
  <c r="K8" i="2"/>
  <c r="J38" i="2"/>
  <c r="J13" i="2"/>
  <c r="J8" i="2"/>
  <c r="I13" i="2"/>
  <c r="I8" i="2"/>
  <c r="Q33" i="2" l="1"/>
  <c r="P33" i="2"/>
  <c r="O33" i="2"/>
  <c r="N33" i="2"/>
  <c r="M33" i="2"/>
  <c r="L33" i="2"/>
  <c r="K33" i="2"/>
  <c r="J33" i="2"/>
  <c r="I33" i="2"/>
  <c r="G33" i="2"/>
  <c r="F33" i="2"/>
  <c r="E37" i="2"/>
  <c r="E36" i="2"/>
  <c r="E35" i="2"/>
  <c r="E34" i="2"/>
  <c r="J23" i="2"/>
  <c r="Q23" i="2"/>
  <c r="P23" i="2"/>
  <c r="O23" i="2"/>
  <c r="N23" i="2"/>
  <c r="M23" i="2"/>
  <c r="L23" i="2"/>
  <c r="K23" i="2"/>
  <c r="G23" i="2"/>
  <c r="F23" i="2"/>
  <c r="E27" i="2"/>
  <c r="E26" i="2"/>
  <c r="E25" i="2"/>
  <c r="E24" i="2"/>
  <c r="Q13" i="2"/>
  <c r="P13" i="2"/>
  <c r="O13" i="2"/>
  <c r="N13" i="2"/>
  <c r="M13" i="2"/>
  <c r="L13" i="2"/>
  <c r="G13" i="2"/>
  <c r="F13" i="2"/>
  <c r="E17" i="2"/>
  <c r="E16" i="2"/>
  <c r="E15" i="2"/>
  <c r="E14" i="2"/>
  <c r="G11" i="2"/>
  <c r="G41" i="2" s="1"/>
  <c r="G51" i="2" s="1"/>
  <c r="I41" i="2"/>
  <c r="I51" i="2" s="1"/>
  <c r="H57" i="2"/>
  <c r="I56" i="2"/>
  <c r="Q58" i="2"/>
  <c r="P58" i="2"/>
  <c r="O58" i="2"/>
  <c r="N58" i="2"/>
  <c r="M58" i="2"/>
  <c r="L58" i="2"/>
  <c r="K58" i="2"/>
  <c r="J58" i="2"/>
  <c r="I58" i="2"/>
  <c r="H58" i="2"/>
  <c r="Q57" i="2"/>
  <c r="P57" i="2"/>
  <c r="O57" i="2"/>
  <c r="N57" i="2"/>
  <c r="M57" i="2"/>
  <c r="L57" i="2"/>
  <c r="K57" i="2"/>
  <c r="J57" i="2"/>
  <c r="Q56" i="2"/>
  <c r="P56" i="2"/>
  <c r="O56" i="2"/>
  <c r="N56" i="2"/>
  <c r="M56" i="2"/>
  <c r="L56" i="2"/>
  <c r="K56" i="2"/>
  <c r="J56" i="2"/>
  <c r="H56" i="2"/>
  <c r="Q55" i="2"/>
  <c r="P55" i="2"/>
  <c r="O55" i="2"/>
  <c r="N55" i="2"/>
  <c r="M55" i="2"/>
  <c r="L55" i="2"/>
  <c r="K55" i="2"/>
  <c r="J55" i="2"/>
  <c r="H55" i="2"/>
  <c r="F58" i="2"/>
  <c r="F56" i="2"/>
  <c r="F55" i="2"/>
  <c r="F57" i="2"/>
  <c r="G58" i="2"/>
  <c r="G55" i="2"/>
  <c r="G56" i="2"/>
  <c r="E68" i="2"/>
  <c r="E67" i="2"/>
  <c r="E66" i="2"/>
  <c r="E65" i="2"/>
  <c r="Q64" i="2"/>
  <c r="P64" i="2"/>
  <c r="O64" i="2"/>
  <c r="N64" i="2"/>
  <c r="M64" i="2"/>
  <c r="L64" i="2"/>
  <c r="K64" i="2"/>
  <c r="J64" i="2"/>
  <c r="I64" i="2"/>
  <c r="H64" i="2"/>
  <c r="G64" i="2"/>
  <c r="F64" i="2"/>
  <c r="E32" i="2"/>
  <c r="E31" i="2"/>
  <c r="E30" i="2"/>
  <c r="E29" i="2"/>
  <c r="E22" i="2"/>
  <c r="E21" i="2"/>
  <c r="E20" i="2"/>
  <c r="E19" i="2"/>
  <c r="E12" i="2"/>
  <c r="Q42" i="2"/>
  <c r="Q52" i="2" s="1"/>
  <c r="P42" i="2"/>
  <c r="P52" i="2" s="1"/>
  <c r="O42" i="2"/>
  <c r="O52" i="2" s="1"/>
  <c r="N42" i="2"/>
  <c r="N52" i="2" s="1"/>
  <c r="M42" i="2"/>
  <c r="M52" i="2" s="1"/>
  <c r="L42" i="2"/>
  <c r="L52" i="2" s="1"/>
  <c r="K42" i="2"/>
  <c r="K52" i="2" s="1"/>
  <c r="J42" i="2"/>
  <c r="J52" i="2" s="1"/>
  <c r="I42" i="2"/>
  <c r="I52" i="2" s="1"/>
  <c r="G42" i="2"/>
  <c r="G52" i="2" s="1"/>
  <c r="Q41" i="2"/>
  <c r="Q51" i="2" s="1"/>
  <c r="P41" i="2"/>
  <c r="P51" i="2" s="1"/>
  <c r="O41" i="2"/>
  <c r="O51" i="2" s="1"/>
  <c r="N41" i="2"/>
  <c r="N51" i="2" s="1"/>
  <c r="M41" i="2"/>
  <c r="M51" i="2" s="1"/>
  <c r="L41" i="2"/>
  <c r="L51" i="2" s="1"/>
  <c r="K41" i="2"/>
  <c r="K51" i="2" s="1"/>
  <c r="J51" i="2"/>
  <c r="Q40" i="2"/>
  <c r="Q50" i="2" s="1"/>
  <c r="P40" i="2"/>
  <c r="P50" i="2" s="1"/>
  <c r="O40" i="2"/>
  <c r="O50" i="2" s="1"/>
  <c r="N40" i="2"/>
  <c r="N50" i="2" s="1"/>
  <c r="M40" i="2"/>
  <c r="M50" i="2" s="1"/>
  <c r="L40" i="2"/>
  <c r="L50" i="2" s="1"/>
  <c r="K40" i="2"/>
  <c r="K50" i="2" s="1"/>
  <c r="J50" i="2"/>
  <c r="G40" i="2"/>
  <c r="G50" i="2" s="1"/>
  <c r="Q39" i="2"/>
  <c r="Q49" i="2" s="1"/>
  <c r="P39" i="2"/>
  <c r="P49" i="2" s="1"/>
  <c r="O39" i="2"/>
  <c r="O49" i="2" s="1"/>
  <c r="N39" i="2"/>
  <c r="N49" i="2" s="1"/>
  <c r="M39" i="2"/>
  <c r="M49" i="2" s="1"/>
  <c r="L39" i="2"/>
  <c r="L49" i="2" s="1"/>
  <c r="K39" i="2"/>
  <c r="K49" i="2" s="1"/>
  <c r="J49" i="2"/>
  <c r="I39" i="2"/>
  <c r="I49" i="2" s="1"/>
  <c r="G39" i="2"/>
  <c r="G49" i="2" s="1"/>
  <c r="F42" i="2"/>
  <c r="F52" i="2" s="1"/>
  <c r="F41" i="2"/>
  <c r="F51" i="2" s="1"/>
  <c r="F40" i="2"/>
  <c r="F50" i="2" s="1"/>
  <c r="F39" i="2"/>
  <c r="F49" i="2" s="1"/>
  <c r="F28" i="2"/>
  <c r="G28" i="2"/>
  <c r="I28" i="2"/>
  <c r="J28" i="2"/>
  <c r="K28" i="2"/>
  <c r="L28" i="2"/>
  <c r="M28" i="2"/>
  <c r="N28" i="2"/>
  <c r="O28" i="2"/>
  <c r="P28" i="2"/>
  <c r="Q28" i="2"/>
  <c r="E33" i="2" l="1"/>
  <c r="E23" i="2"/>
  <c r="E64" i="2"/>
  <c r="I40" i="2"/>
  <c r="I50" i="2" s="1"/>
  <c r="E10" i="2"/>
  <c r="E13" i="2"/>
  <c r="I57" i="2"/>
  <c r="E11" i="2"/>
  <c r="G57" i="2"/>
  <c r="E28" i="2"/>
  <c r="E9" i="2"/>
  <c r="Q8" i="2"/>
  <c r="P8" i="2"/>
  <c r="O8" i="2"/>
  <c r="N8" i="2"/>
  <c r="M8" i="2"/>
  <c r="L8" i="2"/>
  <c r="G8" i="2"/>
  <c r="F8" i="2"/>
  <c r="E8" i="2" l="1"/>
  <c r="Q54" i="2"/>
  <c r="Q59" i="2"/>
  <c r="P59" i="2"/>
  <c r="L59" i="2"/>
  <c r="K59" i="2"/>
  <c r="J59" i="2"/>
  <c r="I59" i="2"/>
  <c r="H59" i="2"/>
  <c r="G59" i="2"/>
  <c r="Q18" i="2"/>
  <c r="P18" i="2"/>
  <c r="O18" i="2"/>
  <c r="N18" i="2"/>
  <c r="M18" i="2"/>
  <c r="L18" i="2"/>
  <c r="K18" i="2"/>
  <c r="G18" i="2"/>
  <c r="F18" i="2"/>
  <c r="E18" i="2" l="1"/>
  <c r="N59" i="2"/>
  <c r="L54" i="2"/>
  <c r="O59" i="2"/>
  <c r="I54" i="2"/>
  <c r="M59" i="2"/>
  <c r="M54" i="2"/>
  <c r="N54" i="2"/>
  <c r="E60" i="2"/>
  <c r="E61" i="2"/>
  <c r="E63" i="2"/>
  <c r="E58" i="2"/>
  <c r="E44" i="2"/>
  <c r="E45" i="2"/>
  <c r="E46" i="2"/>
  <c r="E47" i="2"/>
  <c r="F54" i="2"/>
  <c r="E62" i="2"/>
  <c r="E57" i="2"/>
  <c r="G54" i="2"/>
  <c r="P54" i="2"/>
  <c r="O54" i="2"/>
  <c r="K54" i="2"/>
  <c r="H54" i="2"/>
  <c r="E56" i="2"/>
  <c r="E55" i="2"/>
  <c r="L48" i="2"/>
  <c r="P48" i="2"/>
  <c r="J54" i="2"/>
  <c r="I43" i="2"/>
  <c r="G43" i="2"/>
  <c r="F43" i="2"/>
  <c r="N43" i="2"/>
  <c r="M43" i="2"/>
  <c r="Q43" i="2"/>
  <c r="K43" i="2"/>
  <c r="J43" i="2"/>
  <c r="L43" i="2"/>
  <c r="P43" i="2"/>
  <c r="O43" i="2"/>
  <c r="F59" i="2"/>
  <c r="G38" i="2" l="1"/>
  <c r="E41" i="2"/>
  <c r="E50" i="2"/>
  <c r="E54" i="2"/>
  <c r="E49" i="2"/>
  <c r="E40" i="2"/>
  <c r="E42" i="2"/>
  <c r="E52" i="2"/>
  <c r="E39" i="2"/>
  <c r="E51" i="2"/>
  <c r="K48" i="2"/>
  <c r="I48" i="2"/>
  <c r="O48" i="2"/>
  <c r="N48" i="2"/>
  <c r="M48" i="2"/>
  <c r="F38" i="2"/>
  <c r="Q48" i="2"/>
  <c r="F48" i="2"/>
  <c r="L38" i="2"/>
  <c r="G48" i="2"/>
  <c r="J48" i="2"/>
  <c r="N38" i="2"/>
  <c r="O38" i="2"/>
  <c r="Q38" i="2"/>
  <c r="E59" i="2"/>
  <c r="E43" i="2"/>
  <c r="K38" i="2"/>
  <c r="P38" i="2"/>
  <c r="M38" i="2"/>
  <c r="I38" i="2"/>
  <c r="E48" i="2" l="1"/>
  <c r="E38" i="2"/>
</calcChain>
</file>

<file path=xl/sharedStrings.xml><?xml version="1.0" encoding="utf-8"?>
<sst xmlns="http://schemas.openxmlformats.org/spreadsheetml/2006/main" count="100" uniqueCount="44">
  <si>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</si>
  <si>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</si>
  <si>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</si>
  <si>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</si>
  <si>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</si>
  <si>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</si>
  <si>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</si>
  <si>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</si>
  <si>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</si>
  <si>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</si>
  <si>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</si>
  <si>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</si>
  <si>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</si>
  <si>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</si>
  <si>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</si>
  <si>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</si>
  <si>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</si>
  <si>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</si>
  <si>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</si>
  <si>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</si>
  <si>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</si>
  <si>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</si>
  <si>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Инвестиции в объекты муниципальной собственности</t>
  </si>
  <si>
    <t>Прочие расходы</t>
  </si>
  <si>
    <t>2022 г.</t>
  </si>
  <si>
    <t>Финансовые затраты на реализацию (руб.)</t>
  </si>
  <si>
    <t>Таблица 2</t>
  </si>
  <si>
    <t>Благоустройство общественных территорий города Покачи &lt;1&gt;</t>
  </si>
  <si>
    <t>Благоустройство дворовых территорий города Покачи &lt;2&gt;</t>
  </si>
  <si>
    <t>1</t>
  </si>
  <si>
    <t>2</t>
  </si>
  <si>
    <t>3</t>
  </si>
  <si>
    <t xml:space="preserve">Соисполнитель 1 МУ "УКС" администрации города Покачи
</t>
  </si>
  <si>
    <t xml:space="preserve">Соисполнитель 2 Управление жилищно-коммунального хозяйства администрации города Покачи
</t>
  </si>
  <si>
    <t xml:space="preserve">Соисполнитель 3 Муниципальное казенное учреждение "Управление материально-технического обеспечения"
</t>
  </si>
  <si>
    <t>Распределение финансовых ресурсов муниципальной программы "Формирование современной городской среды в муниципальном образовании город Покачи"</t>
  </si>
  <si>
    <t xml:space="preserve">Отдел архитектуры и градостроительства, МУ "УКС", Управление жилищно-коммунального хозяйства, Муниципальное казенное учреждение "Управление материально-технического обеспечения"
</t>
  </si>
  <si>
    <t xml:space="preserve">Итого по мероприятию I
</t>
  </si>
  <si>
    <t xml:space="preserve">Отдел архитектуры и градостроительства, МУ "УКС", Управление жилищно-коммунального хозяйства
</t>
  </si>
  <si>
    <t xml:space="preserve">Итого по мероприятию II
</t>
  </si>
  <si>
    <t xml:space="preserve">Итого по мероприятию III
</t>
  </si>
  <si>
    <t>Итого по программе:</t>
  </si>
  <si>
    <t>Реализация проекта инициативного бюджетирования "Площадка для выгула собак"&lt;3&gt;</t>
  </si>
  <si>
    <t>Приложение 
к постановлению
администрации города Покачи
от «___» ___________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</si>
</sst>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5" fontId="0" fillId="0" borderId="0"/>
    <xf numFmtId="164" fontId="3" fillId="0" borderId="0" applyFont="0" applyFill="0" applyBorder="0" applyAlignment="0" applyProtection="0"/>
    <xf numFmtId="165" fontId="3" fillId="0" borderId="0"/>
  </cellStyleXfs>
  <cellXfs count="54">
    <xf numFmtId="165" fontId="0" fillId="0" borderId="0" xfId="0"/>
    <xf numFmtId="165" fontId="1" fillId="0" borderId="0" xfId="0" applyFont="1" applyFill="1"/>
    <xf numFmtId="4" fontId="2" fillId="0" borderId="1" xfId="1" applyNumberFormat="1" applyFont="1" applyFill="1" applyBorder="1" applyAlignment="1"/>
    <xf numFmtId="165" fontId="1" fillId="0" borderId="0" xfId="0" applyFont="1" applyFill="1" applyAlignment="1">
      <alignment vertical="top"/>
    </xf>
    <xf numFmtId="165" fontId="0" fillId="0" borderId="0" xfId="0" applyFill="1"/>
    <xf numFmtId="165" fontId="2" fillId="0" borderId="0" xfId="0" applyFont="1" applyFill="1"/>
    <xf numFmtId="165" fontId="2" fillId="0" borderId="1" xfId="0" applyFont="1" applyFill="1" applyBorder="1" applyAlignment="1">
      <alignment wrapText="1"/>
    </xf>
    <xf numFmtId="165" fontId="2" fillId="0" borderId="1" xfId="0" applyFont="1" applyFill="1" applyBorder="1" applyAlignment="1"/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0" xfId="0" applyFont="1" applyFill="1" applyAlignment="1">
      <alignment horizontal="right"/>
    </xf>
    <xf numFmtId="165" fontId="2" fillId="0" borderId="0" xfId="0" applyFont="1" applyFill="1" applyAlignment="1">
      <alignment horizontal="right" wrapText="1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165" fontId="2" fillId="0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top"/>
    </xf>
    <xf numFmtId="49" fontId="2" fillId="0" borderId="7" xfId="0" applyNumberFormat="1" applyFont="1" applyFill="1" applyBorder="1" applyAlignment="1">
      <alignment horizontal="left" vertical="top"/>
    </xf>
    <xf numFmtId="49" fontId="2" fillId="0" borderId="6" xfId="0" applyNumberFormat="1" applyFont="1" applyFill="1" applyBorder="1" applyAlignment="1">
      <alignment horizontal="left" vertical="top"/>
    </xf>
    <xf numFmtId="165" fontId="2" fillId="0" borderId="5" xfId="0" applyFont="1" applyFill="1" applyBorder="1" applyAlignment="1">
      <alignment horizontal="left" vertical="top" wrapText="1"/>
    </xf>
    <xf numFmtId="165" fontId="0" fillId="0" borderId="7" xfId="0" applyBorder="1" applyAlignment="1">
      <alignment horizontal="left" vertical="top" wrapText="1"/>
    </xf>
    <xf numFmtId="165" fontId="0" fillId="0" borderId="6" xfId="0" applyBorder="1" applyAlignment="1">
      <alignment horizontal="left" vertical="top" wrapText="1"/>
    </xf>
    <xf numFmtId="165" fontId="2" fillId="0" borderId="7" xfId="0" applyFont="1" applyFill="1" applyBorder="1" applyAlignment="1">
      <alignment horizontal="left" vertical="top" wrapText="1"/>
    </xf>
    <xf numFmtId="165" fontId="2" fillId="0" borderId="6" xfId="0" applyFont="1" applyFill="1" applyBorder="1" applyAlignment="1">
      <alignment horizontal="left" vertical="top" wrapText="1"/>
    </xf>
    <xf numFmtId="165" fontId="2" fillId="0" borderId="3" xfId="0" applyFont="1" applyFill="1" applyBorder="1" applyAlignment="1">
      <alignment horizontal="left" vertical="top" wrapText="1"/>
    </xf>
    <xf numFmtId="165" fontId="2" fillId="0" borderId="14" xfId="0" applyFont="1" applyFill="1" applyBorder="1" applyAlignment="1">
      <alignment horizontal="left" vertical="top" wrapText="1"/>
    </xf>
    <xf numFmtId="165" fontId="0" fillId="0" borderId="14" xfId="0" applyBorder="1" applyAlignment="1"/>
    <xf numFmtId="165" fontId="0" fillId="0" borderId="4" xfId="0" applyBorder="1" applyAlignment="1"/>
    <xf numFmtId="165" fontId="2" fillId="0" borderId="5" xfId="0" applyFont="1" applyFill="1" applyBorder="1" applyAlignment="1">
      <alignment horizontal="center" vertical="top" wrapText="1"/>
    </xf>
    <xf numFmtId="165" fontId="2" fillId="0" borderId="7" xfId="0" applyFont="1" applyFill="1" applyBorder="1" applyAlignment="1">
      <alignment horizontal="center" vertical="top" wrapText="1"/>
    </xf>
    <xf numFmtId="165" fontId="2" fillId="0" borderId="6" xfId="0" applyFont="1" applyFill="1" applyBorder="1" applyAlignment="1">
      <alignment horizontal="center" vertical="top" wrapText="1"/>
    </xf>
    <xf numFmtId="165" fontId="5" fillId="0" borderId="8" xfId="0" applyFont="1" applyFill="1" applyBorder="1" applyAlignment="1">
      <alignment horizontal="left" vertical="top" wrapText="1"/>
    </xf>
    <xf numFmtId="165" fontId="5" fillId="0" borderId="9" xfId="0" applyFont="1" applyFill="1" applyBorder="1" applyAlignment="1">
      <alignment horizontal="left" vertical="top" wrapText="1"/>
    </xf>
    <xf numFmtId="165" fontId="5" fillId="0" borderId="10" xfId="0" applyFont="1" applyFill="1" applyBorder="1" applyAlignment="1">
      <alignment horizontal="left" vertical="top" wrapText="1"/>
    </xf>
    <xf numFmtId="165" fontId="5" fillId="0" borderId="11" xfId="0" applyFont="1" applyFill="1" applyBorder="1" applyAlignment="1">
      <alignment horizontal="left" vertical="top" wrapText="1"/>
    </xf>
    <xf numFmtId="165" fontId="5" fillId="0" borderId="12" xfId="0" applyFont="1" applyFill="1" applyBorder="1" applyAlignment="1">
      <alignment horizontal="left" vertical="top" wrapText="1"/>
    </xf>
    <xf numFmtId="165" fontId="5" fillId="0" borderId="13" xfId="0" applyFont="1" applyFill="1" applyBorder="1" applyAlignment="1">
      <alignment horizontal="left" vertical="top" wrapText="1"/>
    </xf>
    <xf numFmtId="165" fontId="2" fillId="0" borderId="1" xfId="0" applyFont="1" applyFill="1" applyBorder="1" applyAlignment="1">
      <alignment horizontal="center"/>
    </xf>
    <xf numFmtId="165" fontId="2" fillId="0" borderId="8" xfId="0" applyFont="1" applyFill="1" applyBorder="1" applyAlignment="1">
      <alignment horizontal="left" vertical="top" wrapText="1"/>
    </xf>
    <xf numFmtId="165" fontId="2" fillId="0" borderId="9" xfId="0" applyFont="1" applyFill="1" applyBorder="1" applyAlignment="1">
      <alignment horizontal="left" vertical="top" wrapText="1"/>
    </xf>
    <xf numFmtId="165" fontId="2" fillId="0" borderId="10" xfId="0" applyFont="1" applyFill="1" applyBorder="1" applyAlignment="1">
      <alignment horizontal="left" vertical="top" wrapText="1"/>
    </xf>
    <xf numFmtId="165" fontId="2" fillId="0" borderId="11" xfId="0" applyFont="1" applyFill="1" applyBorder="1" applyAlignment="1">
      <alignment horizontal="left" vertical="top" wrapText="1"/>
    </xf>
    <xf numFmtId="165" fontId="2" fillId="0" borderId="12" xfId="0" applyFont="1" applyFill="1" applyBorder="1" applyAlignment="1">
      <alignment horizontal="left" vertical="top" wrapText="1"/>
    </xf>
    <xf numFmtId="165" fontId="2" fillId="0" borderId="13" xfId="0" applyFont="1" applyFill="1" applyBorder="1" applyAlignment="1">
      <alignment horizontal="left" vertical="top" wrapText="1"/>
    </xf>
    <xf numFmtId="165" fontId="2" fillId="0" borderId="5" xfId="0" applyFont="1" applyFill="1" applyBorder="1" applyAlignment="1">
      <alignment horizontal="center"/>
    </xf>
    <xf numFmtId="165" fontId="2" fillId="0" borderId="7" xfId="0" applyFont="1" applyFill="1" applyBorder="1" applyAlignment="1">
      <alignment horizontal="center"/>
    </xf>
    <xf numFmtId="165" fontId="2" fillId="0" borderId="6" xfId="0" applyFont="1" applyFill="1" applyBorder="1" applyAlignment="1">
      <alignment horizontal="center"/>
    </xf>
    <xf numFmtId="165" fontId="2" fillId="0" borderId="0" xfId="0" applyFont="1" applyFill="1" applyAlignment="1">
      <alignment horizontal="right" wrapText="1"/>
    </xf>
    <xf numFmtId="165" fontId="2" fillId="0" borderId="0" xfId="0" applyFont="1" applyFill="1" applyAlignment="1">
      <alignment horizontal="right"/>
    </xf>
    <xf numFmtId="165" fontId="5" fillId="0" borderId="2" xfId="0" applyFont="1" applyFill="1" applyBorder="1" applyAlignment="1">
      <alignment horizontal="center"/>
    </xf>
    <xf numFmtId="165" fontId="2" fillId="0" borderId="1" xfId="0" applyFont="1" applyFill="1" applyBorder="1" applyAlignment="1">
      <alignment horizontal="center" vertical="center" wrapText="1"/>
    </xf>
    <xf numFmtId="165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view="pageLayout" topLeftCell="D1" zoomScaleNormal="85" workbookViewId="0">
      <selection activeCell="G1" sqref="G1"/>
    </sheetView>
  </sheetViews>
  <sheetFormatPr defaultColWidth="9.140625" defaultRowHeight="15" x14ac:dyDescent="0.25"/>
  <cols>
    <col min="1" max="1" width="14.42578125" style="4" customWidth="1"/>
    <col min="2" max="2" width="27" style="4" customWidth="1"/>
    <col min="3" max="3" width="25.140625" style="4" customWidth="1"/>
    <col min="4" max="4" width="18.42578125" style="4" customWidth="1"/>
    <col min="5" max="5" width="22.42578125" style="4" customWidth="1"/>
    <col min="6" max="17" width="16.28515625" style="4" customWidth="1"/>
    <col min="18" max="16384" width="9.140625" style="4"/>
  </cols>
  <sheetData>
    <row r="1" spans="1:17" s="1" customFormat="1" ht="81.2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49" t="s">
        <v>43</v>
      </c>
      <c r="N1" s="50"/>
      <c r="O1" s="50"/>
      <c r="P1" s="50"/>
      <c r="Q1" s="50"/>
    </row>
    <row r="2" spans="1:17" s="1" customFormat="1" ht="3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4"/>
      <c r="N2" s="13"/>
      <c r="O2" s="13"/>
      <c r="P2" s="50" t="s">
        <v>26</v>
      </c>
      <c r="Q2" s="50"/>
    </row>
    <row r="3" spans="1:17" s="1" customFormat="1" ht="27.75" customHeight="1" x14ac:dyDescent="0.25">
      <c r="A3" s="51" t="s">
        <v>35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s="1" customFormat="1" ht="59.25" customHeight="1" x14ac:dyDescent="0.25">
      <c r="A4" s="52" t="s">
        <v>0</v>
      </c>
      <c r="B4" s="52" t="s">
        <v>1</v>
      </c>
      <c r="C4" s="52" t="s">
        <v>2</v>
      </c>
      <c r="D4" s="52" t="s">
        <v>3</v>
      </c>
      <c r="E4" s="52" t="s">
        <v>25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1" customFormat="1" ht="15.75" x14ac:dyDescent="0.25">
      <c r="A5" s="52"/>
      <c r="B5" s="52"/>
      <c r="C5" s="52"/>
      <c r="D5" s="52"/>
      <c r="E5" s="53" t="s">
        <v>4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s="1" customFormat="1" ht="24" customHeight="1" x14ac:dyDescent="0.25">
      <c r="A6" s="52"/>
      <c r="B6" s="52"/>
      <c r="C6" s="52"/>
      <c r="D6" s="52"/>
      <c r="E6" s="53"/>
      <c r="F6" s="12" t="s">
        <v>5</v>
      </c>
      <c r="G6" s="17" t="s">
        <v>6</v>
      </c>
      <c r="H6" s="16" t="s">
        <v>7</v>
      </c>
      <c r="I6" s="16" t="s">
        <v>24</v>
      </c>
      <c r="J6" s="15" t="s">
        <v>8</v>
      </c>
      <c r="K6" s="12" t="s">
        <v>9</v>
      </c>
      <c r="L6" s="12" t="s">
        <v>10</v>
      </c>
      <c r="M6" s="12" t="s">
        <v>11</v>
      </c>
      <c r="N6" s="12" t="s">
        <v>12</v>
      </c>
      <c r="O6" s="12" t="s">
        <v>13</v>
      </c>
      <c r="P6" s="12" t="s">
        <v>14</v>
      </c>
      <c r="Q6" s="12" t="s">
        <v>15</v>
      </c>
    </row>
    <row r="7" spans="1:17" s="1" customFormat="1" ht="24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</row>
    <row r="8" spans="1:17" s="3" customFormat="1" ht="29.25" customHeight="1" x14ac:dyDescent="0.25">
      <c r="A8" s="18" t="s">
        <v>29</v>
      </c>
      <c r="B8" s="21" t="s">
        <v>27</v>
      </c>
      <c r="C8" s="21" t="s">
        <v>36</v>
      </c>
      <c r="D8" s="7" t="s">
        <v>16</v>
      </c>
      <c r="E8" s="8">
        <f>F8+G8+H8+I8+J8+K8+L8+M8+N8+O8+P8+Q8</f>
        <v>176154998.97</v>
      </c>
      <c r="F8" s="8">
        <f t="shared" ref="F8:Q8" si="0">F9+F10+F11+F12</f>
        <v>2000000</v>
      </c>
      <c r="G8" s="8">
        <f t="shared" si="0"/>
        <v>70935391.379999995</v>
      </c>
      <c r="H8" s="8">
        <v>85736274.25</v>
      </c>
      <c r="I8" s="8">
        <f>I10+I11</f>
        <v>5827777.7800000003</v>
      </c>
      <c r="J8" s="8">
        <f>J10+J11</f>
        <v>5827777.7800000003</v>
      </c>
      <c r="K8" s="8">
        <f>K10+K11</f>
        <v>5827777.7800000003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</row>
    <row r="9" spans="1:17" s="3" customFormat="1" ht="32.25" customHeight="1" x14ac:dyDescent="0.25">
      <c r="A9" s="19"/>
      <c r="B9" s="24"/>
      <c r="C9" s="24"/>
      <c r="D9" s="6" t="s">
        <v>17</v>
      </c>
      <c r="E9" s="8">
        <f t="shared" ref="E9:E32" si="1">F9+G9+H9+I9+J9+K9+L9+M9+N9+O9+P9+Q9</f>
        <v>57190000</v>
      </c>
      <c r="F9" s="2">
        <v>0</v>
      </c>
      <c r="G9" s="2">
        <v>3782900</v>
      </c>
      <c r="H9" s="2">
        <v>53407100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</row>
    <row r="10" spans="1:17" s="3" customFormat="1" ht="32.25" customHeight="1" x14ac:dyDescent="0.25">
      <c r="A10" s="19"/>
      <c r="B10" s="24"/>
      <c r="C10" s="24"/>
      <c r="D10" s="6" t="s">
        <v>18</v>
      </c>
      <c r="E10" s="8">
        <f t="shared" si="1"/>
        <v>47406497.439999998</v>
      </c>
      <c r="F10" s="2">
        <v>0</v>
      </c>
      <c r="G10" s="2">
        <v>5916843.5899999999</v>
      </c>
      <c r="H10" s="2">
        <v>25754653.850000001</v>
      </c>
      <c r="I10" s="2">
        <v>5245000</v>
      </c>
      <c r="J10" s="2">
        <v>5245000</v>
      </c>
      <c r="K10" s="2">
        <v>5245000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25">
      <c r="A11" s="19"/>
      <c r="B11" s="24"/>
      <c r="C11" s="24"/>
      <c r="D11" s="6" t="s">
        <v>19</v>
      </c>
      <c r="E11" s="8">
        <f t="shared" si="1"/>
        <v>71558501.530000001</v>
      </c>
      <c r="F11" s="2">
        <v>2000000</v>
      </c>
      <c r="G11" s="2">
        <f>60157898.49+1077749.3</f>
        <v>61235647.789999999</v>
      </c>
      <c r="H11" s="2">
        <v>6574520.4000000004</v>
      </c>
      <c r="I11" s="2">
        <v>582777.78</v>
      </c>
      <c r="J11" s="2">
        <v>582777.78</v>
      </c>
      <c r="K11" s="2">
        <v>582777.78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65.25" customHeight="1" x14ac:dyDescent="0.25">
      <c r="A12" s="20"/>
      <c r="B12" s="25"/>
      <c r="C12" s="25"/>
      <c r="D12" s="6" t="s">
        <v>20</v>
      </c>
      <c r="E12" s="8">
        <f t="shared" si="1"/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27.2" customHeight="1" x14ac:dyDescent="0.25">
      <c r="A13" s="18"/>
      <c r="B13" s="21" t="s">
        <v>37</v>
      </c>
      <c r="C13" s="30"/>
      <c r="D13" s="7" t="s">
        <v>16</v>
      </c>
      <c r="E13" s="8">
        <f>F13+G13+H13+I13+J13+K13+L13+M13+N13+O13+P13+Q13</f>
        <v>176154998.97</v>
      </c>
      <c r="F13" s="8">
        <f t="shared" ref="F13:Q13" si="2">F14+F15+F16+F17</f>
        <v>2000000</v>
      </c>
      <c r="G13" s="8">
        <f t="shared" si="2"/>
        <v>70935391.379999995</v>
      </c>
      <c r="H13" s="8">
        <v>85736274.25</v>
      </c>
      <c r="I13" s="8">
        <f>I15+I16</f>
        <v>5827777.7800000003</v>
      </c>
      <c r="J13" s="8">
        <f>J15+J16</f>
        <v>5827777.7800000003</v>
      </c>
      <c r="K13" s="8">
        <f>K15+K16</f>
        <v>5827777.7800000003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3" customFormat="1" ht="32.25" customHeight="1" x14ac:dyDescent="0.25">
      <c r="A14" s="19"/>
      <c r="B14" s="24"/>
      <c r="C14" s="31"/>
      <c r="D14" s="6" t="s">
        <v>17</v>
      </c>
      <c r="E14" s="8">
        <f>F14+G14+H14+I14+J14+K14+L14+M14+N14+O14+P14+Q14</f>
        <v>57190000</v>
      </c>
      <c r="F14" s="2">
        <v>0</v>
      </c>
      <c r="G14" s="2">
        <v>3782900</v>
      </c>
      <c r="H14" s="2">
        <v>53407100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</row>
    <row r="15" spans="1:17" s="3" customFormat="1" ht="50.25" customHeight="1" x14ac:dyDescent="0.25">
      <c r="A15" s="19"/>
      <c r="B15" s="24"/>
      <c r="C15" s="31"/>
      <c r="D15" s="6" t="s">
        <v>18</v>
      </c>
      <c r="E15" s="8">
        <f>F15+G15+H15+I15+J15+K15+L15+M15+N15+O15+P15+Q15</f>
        <v>47406497.439999998</v>
      </c>
      <c r="F15" s="2">
        <v>0</v>
      </c>
      <c r="G15" s="2">
        <v>5916843.5899999999</v>
      </c>
      <c r="H15" s="2">
        <v>25754653.850000001</v>
      </c>
      <c r="I15" s="2">
        <v>5245000</v>
      </c>
      <c r="J15" s="2">
        <v>5245000</v>
      </c>
      <c r="K15" s="2">
        <v>5245000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25.7" customHeight="1" x14ac:dyDescent="0.25">
      <c r="A16" s="19"/>
      <c r="B16" s="24"/>
      <c r="C16" s="31"/>
      <c r="D16" s="6" t="s">
        <v>19</v>
      </c>
      <c r="E16" s="8">
        <f>F16+G16+H16+I16+J16+K16+L16+M16+N16+O16+P16+Q16</f>
        <v>71558501.530000001</v>
      </c>
      <c r="F16" s="2">
        <v>2000000</v>
      </c>
      <c r="G16" s="2">
        <v>61235647.789999999</v>
      </c>
      <c r="H16" s="2">
        <v>6574520.4000000004</v>
      </c>
      <c r="I16" s="2">
        <v>582777.78</v>
      </c>
      <c r="J16" s="2">
        <v>582777.78</v>
      </c>
      <c r="K16" s="2">
        <v>582777.78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6.75" customHeight="1" x14ac:dyDescent="0.25">
      <c r="A17" s="20"/>
      <c r="B17" s="25"/>
      <c r="C17" s="32"/>
      <c r="D17" s="6" t="s">
        <v>20</v>
      </c>
      <c r="E17" s="8">
        <f>F17+G17+H17+I17+J17+K17+L17+M17+N17+O17+P17+Q17</f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</row>
    <row r="18" spans="1:17" s="3" customFormat="1" ht="34.5" customHeight="1" x14ac:dyDescent="0.25">
      <c r="A18" s="18" t="s">
        <v>30</v>
      </c>
      <c r="B18" s="21" t="s">
        <v>28</v>
      </c>
      <c r="C18" s="21" t="s">
        <v>38</v>
      </c>
      <c r="D18" s="7" t="s">
        <v>16</v>
      </c>
      <c r="E18" s="8">
        <f t="shared" si="1"/>
        <v>42688630.509999998</v>
      </c>
      <c r="F18" s="8">
        <f t="shared" ref="F18:Q18" si="3">F19+F20+F21+F22</f>
        <v>6693378.5399999991</v>
      </c>
      <c r="G18" s="8">
        <f t="shared" si="3"/>
        <v>25174217.039999999</v>
      </c>
      <c r="H18" s="8">
        <v>10821034.93</v>
      </c>
      <c r="I18" s="8">
        <v>0</v>
      </c>
      <c r="J18" s="8">
        <v>0</v>
      </c>
      <c r="K18" s="8">
        <f t="shared" si="3"/>
        <v>0</v>
      </c>
      <c r="L18" s="8">
        <f t="shared" si="3"/>
        <v>0</v>
      </c>
      <c r="M18" s="8">
        <f t="shared" si="3"/>
        <v>0</v>
      </c>
      <c r="N18" s="8">
        <f t="shared" si="3"/>
        <v>0</v>
      </c>
      <c r="O18" s="8">
        <f t="shared" si="3"/>
        <v>0</v>
      </c>
      <c r="P18" s="8">
        <f t="shared" si="3"/>
        <v>0</v>
      </c>
      <c r="Q18" s="8">
        <f t="shared" si="3"/>
        <v>0</v>
      </c>
    </row>
    <row r="19" spans="1:17" s="3" customFormat="1" ht="34.5" customHeight="1" x14ac:dyDescent="0.25">
      <c r="A19" s="19"/>
      <c r="B19" s="24"/>
      <c r="C19" s="24"/>
      <c r="D19" s="6" t="s">
        <v>17</v>
      </c>
      <c r="E19" s="8">
        <f t="shared" si="1"/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</row>
    <row r="20" spans="1:17" s="3" customFormat="1" ht="34.5" customHeight="1" x14ac:dyDescent="0.25">
      <c r="A20" s="19"/>
      <c r="B20" s="24"/>
      <c r="C20" s="24"/>
      <c r="D20" s="6" t="s">
        <v>18</v>
      </c>
      <c r="E20" s="8">
        <f t="shared" si="1"/>
        <v>11814257.27</v>
      </c>
      <c r="F20" s="2">
        <v>2258657.27</v>
      </c>
      <c r="G20" s="2">
        <v>0</v>
      </c>
      <c r="H20" s="2">
        <v>9555600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25">
      <c r="A21" s="19"/>
      <c r="B21" s="24"/>
      <c r="C21" s="24"/>
      <c r="D21" s="6" t="s">
        <v>19</v>
      </c>
      <c r="E21" s="8">
        <f t="shared" si="1"/>
        <v>30874373.239999998</v>
      </c>
      <c r="F21" s="2">
        <v>4434721.2699999996</v>
      </c>
      <c r="G21" s="2">
        <v>25174217.039999999</v>
      </c>
      <c r="H21" s="2">
        <v>1265434.93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25">
      <c r="A22" s="20"/>
      <c r="B22" s="25"/>
      <c r="C22" s="25"/>
      <c r="D22" s="6" t="s">
        <v>20</v>
      </c>
      <c r="E22" s="8">
        <f t="shared" si="1"/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25">
      <c r="A23" s="18"/>
      <c r="B23" s="21" t="s">
        <v>39</v>
      </c>
      <c r="C23" s="21"/>
      <c r="D23" s="7" t="s">
        <v>16</v>
      </c>
      <c r="E23" s="8">
        <f>F23+G23+H23+I23+J23+K23+L23+M23+N23+O23+P23+Q23</f>
        <v>42688630.509999998</v>
      </c>
      <c r="F23" s="2">
        <f t="shared" ref="F23:Q23" si="4">F24+F25+F26+F27</f>
        <v>6693378.5399999991</v>
      </c>
      <c r="G23" s="2">
        <f t="shared" si="4"/>
        <v>25174217.039999999</v>
      </c>
      <c r="H23" s="2">
        <v>10821034.93</v>
      </c>
      <c r="I23" s="2"/>
      <c r="J23" s="2">
        <f t="shared" si="4"/>
        <v>0</v>
      </c>
      <c r="K23" s="2">
        <f t="shared" si="4"/>
        <v>0</v>
      </c>
      <c r="L23" s="2">
        <f t="shared" si="4"/>
        <v>0</v>
      </c>
      <c r="M23" s="2">
        <f t="shared" si="4"/>
        <v>0</v>
      </c>
      <c r="N23" s="2">
        <f t="shared" si="4"/>
        <v>0</v>
      </c>
      <c r="O23" s="2">
        <f t="shared" si="4"/>
        <v>0</v>
      </c>
      <c r="P23" s="2">
        <f t="shared" si="4"/>
        <v>0</v>
      </c>
      <c r="Q23" s="2">
        <f t="shared" si="4"/>
        <v>0</v>
      </c>
    </row>
    <row r="24" spans="1:17" s="3" customFormat="1" ht="34.5" customHeight="1" x14ac:dyDescent="0.25">
      <c r="A24" s="19"/>
      <c r="B24" s="24"/>
      <c r="C24" s="24"/>
      <c r="D24" s="6" t="s">
        <v>17</v>
      </c>
      <c r="E24" s="8">
        <f>F24+G24+H24+I24+J24+K24+L24+M24+N24+O24+P24+Q24</f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</row>
    <row r="25" spans="1:17" s="3" customFormat="1" ht="34.5" customHeight="1" x14ac:dyDescent="0.25">
      <c r="A25" s="19"/>
      <c r="B25" s="24"/>
      <c r="C25" s="24"/>
      <c r="D25" s="6" t="s">
        <v>18</v>
      </c>
      <c r="E25" s="8">
        <f>F25+G25+H25+I25+J25+K25+L25+M25+N25+O25+P25+Q25</f>
        <v>11814257.27</v>
      </c>
      <c r="F25" s="2">
        <v>2258657.27</v>
      </c>
      <c r="G25" s="2">
        <v>0</v>
      </c>
      <c r="H25" s="2">
        <v>9555600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25">
      <c r="A26" s="19"/>
      <c r="B26" s="24"/>
      <c r="C26" s="24"/>
      <c r="D26" s="6" t="s">
        <v>19</v>
      </c>
      <c r="E26" s="8">
        <f>F26+G26+H26+I26+J26+K26+L26+M26+N26+O26+P26+Q26</f>
        <v>30874373.239999998</v>
      </c>
      <c r="F26" s="2">
        <v>4434721.2699999996</v>
      </c>
      <c r="G26" s="2">
        <v>25174217.039999999</v>
      </c>
      <c r="H26" s="2">
        <v>1265434.93</v>
      </c>
      <c r="I26" s="2"/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25">
      <c r="A27" s="20"/>
      <c r="B27" s="25"/>
      <c r="C27" s="25"/>
      <c r="D27" s="6" t="s">
        <v>20</v>
      </c>
      <c r="E27" s="8">
        <f>F27+G27+H27+I27+J27+K27+L27+M27+N27+O27+P27+Q27</f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</row>
    <row r="28" spans="1:17" s="3" customFormat="1" ht="34.5" customHeight="1" x14ac:dyDescent="0.25">
      <c r="A28" s="18" t="s">
        <v>31</v>
      </c>
      <c r="B28" s="21" t="s">
        <v>42</v>
      </c>
      <c r="C28" s="21" t="s">
        <v>38</v>
      </c>
      <c r="D28" s="7" t="s">
        <v>16</v>
      </c>
      <c r="E28" s="8">
        <f t="shared" si="1"/>
        <v>500000</v>
      </c>
      <c r="F28" s="8">
        <f t="shared" ref="F28" si="5">F29+F30+F31+F32</f>
        <v>0</v>
      </c>
      <c r="G28" s="8">
        <f t="shared" ref="G28" si="6">G29+G30+G31+G32</f>
        <v>500000</v>
      </c>
      <c r="H28" s="8">
        <v>0</v>
      </c>
      <c r="I28" s="8">
        <f t="shared" ref="I28" si="7">I29+I30+I31+I32</f>
        <v>0</v>
      </c>
      <c r="J28" s="8">
        <f t="shared" ref="J28" si="8">J29+J30+J31+J32</f>
        <v>0</v>
      </c>
      <c r="K28" s="8">
        <f t="shared" ref="K28" si="9">K29+K30+K31+K32</f>
        <v>0</v>
      </c>
      <c r="L28" s="8">
        <f t="shared" ref="L28" si="10">L29+L30+L31+L32</f>
        <v>0</v>
      </c>
      <c r="M28" s="8">
        <f t="shared" ref="M28" si="11">M29+M30+M31+M32</f>
        <v>0</v>
      </c>
      <c r="N28" s="8">
        <f t="shared" ref="N28" si="12">N29+N30+N31+N32</f>
        <v>0</v>
      </c>
      <c r="O28" s="8">
        <f t="shared" ref="O28" si="13">O29+O30+O31+O32</f>
        <v>0</v>
      </c>
      <c r="P28" s="8">
        <f t="shared" ref="P28" si="14">P29+P30+P31+P32</f>
        <v>0</v>
      </c>
      <c r="Q28" s="8">
        <f t="shared" ref="Q28" si="15">Q29+Q30+Q31+Q32</f>
        <v>0</v>
      </c>
    </row>
    <row r="29" spans="1:17" s="3" customFormat="1" ht="34.5" customHeight="1" x14ac:dyDescent="0.25">
      <c r="A29" s="19"/>
      <c r="B29" s="24"/>
      <c r="C29" s="24"/>
      <c r="D29" s="6" t="s">
        <v>17</v>
      </c>
      <c r="E29" s="8">
        <f t="shared" si="1"/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</row>
    <row r="30" spans="1:17" s="3" customFormat="1" ht="34.5" customHeight="1" x14ac:dyDescent="0.25">
      <c r="A30" s="19"/>
      <c r="B30" s="24"/>
      <c r="C30" s="24"/>
      <c r="D30" s="6" t="s">
        <v>18</v>
      </c>
      <c r="E30" s="8">
        <f t="shared" si="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25">
      <c r="A31" s="19"/>
      <c r="B31" s="24"/>
      <c r="C31" s="24"/>
      <c r="D31" s="6" t="s">
        <v>19</v>
      </c>
      <c r="E31" s="8">
        <f t="shared" si="1"/>
        <v>500000</v>
      </c>
      <c r="F31" s="2">
        <v>0</v>
      </c>
      <c r="G31" s="2">
        <v>500000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25">
      <c r="A32" s="20"/>
      <c r="B32" s="25"/>
      <c r="C32" s="25"/>
      <c r="D32" s="6" t="s">
        <v>20</v>
      </c>
      <c r="E32" s="8">
        <f t="shared" si="1"/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</row>
    <row r="33" spans="1:17" s="3" customFormat="1" ht="34.5" customHeight="1" x14ac:dyDescent="0.25">
      <c r="A33" s="18"/>
      <c r="B33" s="21" t="s">
        <v>40</v>
      </c>
      <c r="C33" s="21"/>
      <c r="D33" s="7" t="s">
        <v>16</v>
      </c>
      <c r="E33" s="8">
        <f>F33+G33+H33+I33+J33+K33+L33+M33+N33+O33+P33+Q33</f>
        <v>500000</v>
      </c>
      <c r="F33" s="2">
        <f t="shared" ref="F33:Q33" si="16">F34+F35+F36+F37</f>
        <v>0</v>
      </c>
      <c r="G33" s="2">
        <f t="shared" si="16"/>
        <v>500000</v>
      </c>
      <c r="H33" s="2">
        <v>0</v>
      </c>
      <c r="I33" s="2">
        <f t="shared" si="16"/>
        <v>0</v>
      </c>
      <c r="J33" s="2">
        <f t="shared" si="16"/>
        <v>0</v>
      </c>
      <c r="K33" s="2">
        <f t="shared" si="16"/>
        <v>0</v>
      </c>
      <c r="L33" s="2">
        <f t="shared" si="16"/>
        <v>0</v>
      </c>
      <c r="M33" s="2">
        <f t="shared" si="16"/>
        <v>0</v>
      </c>
      <c r="N33" s="2">
        <f t="shared" si="16"/>
        <v>0</v>
      </c>
      <c r="O33" s="2">
        <f t="shared" si="16"/>
        <v>0</v>
      </c>
      <c r="P33" s="2">
        <f t="shared" si="16"/>
        <v>0</v>
      </c>
      <c r="Q33" s="2">
        <f t="shared" si="16"/>
        <v>0</v>
      </c>
    </row>
    <row r="34" spans="1:17" s="3" customFormat="1" ht="34.5" customHeight="1" x14ac:dyDescent="0.25">
      <c r="A34" s="19"/>
      <c r="B34" s="22"/>
      <c r="C34" s="24"/>
      <c r="D34" s="6" t="s">
        <v>17</v>
      </c>
      <c r="E34" s="8">
        <f>F34+G34+I34+J34+K34+L34+M34+N34+O34+P34+Q34</f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</row>
    <row r="35" spans="1:17" s="3" customFormat="1" ht="34.5" customHeight="1" x14ac:dyDescent="0.25">
      <c r="A35" s="19"/>
      <c r="B35" s="22"/>
      <c r="C35" s="24"/>
      <c r="D35" s="6" t="s">
        <v>18</v>
      </c>
      <c r="E35" s="8">
        <f>F35+G35+H35+I35+J35+K35+L35+M35+N35+O35+P35+Q35</f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4.5" customHeight="1" x14ac:dyDescent="0.25">
      <c r="A36" s="19"/>
      <c r="B36" s="22"/>
      <c r="C36" s="24"/>
      <c r="D36" s="6" t="s">
        <v>19</v>
      </c>
      <c r="E36" s="8">
        <f>F36+G36+H36+I36+J36+K36+L36+M36+N36+O36+P36+Q36</f>
        <v>500000</v>
      </c>
      <c r="F36" s="2">
        <v>0</v>
      </c>
      <c r="G36" s="2">
        <v>500000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4.5" customHeight="1" x14ac:dyDescent="0.25">
      <c r="A37" s="20"/>
      <c r="B37" s="23"/>
      <c r="C37" s="25"/>
      <c r="D37" s="6" t="s">
        <v>20</v>
      </c>
      <c r="E37" s="8">
        <f>F37+G37+H37+I37+J37+K37+L37+M37+N37+O37+P37+Q37</f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</row>
    <row r="38" spans="1:17" s="1" customFormat="1" ht="32.25" customHeight="1" x14ac:dyDescent="0.25">
      <c r="A38" s="40" t="s">
        <v>41</v>
      </c>
      <c r="B38" s="41"/>
      <c r="C38" s="46"/>
      <c r="D38" s="7" t="s">
        <v>16</v>
      </c>
      <c r="E38" s="10">
        <f>E39+E40+E41+E42</f>
        <v>219343629.48000002</v>
      </c>
      <c r="F38" s="10">
        <f t="shared" ref="F38:Q38" si="17">F39+F40+F41+F42</f>
        <v>8693378.5399999991</v>
      </c>
      <c r="G38" s="10">
        <f t="shared" si="17"/>
        <v>96609608.420000002</v>
      </c>
      <c r="H38" s="8">
        <v>96557309.180000007</v>
      </c>
      <c r="I38" s="10">
        <f t="shared" si="17"/>
        <v>5827777.7800000003</v>
      </c>
      <c r="J38" s="8">
        <f>J40+J41</f>
        <v>5827777.7800000003</v>
      </c>
      <c r="K38" s="10">
        <f t="shared" si="17"/>
        <v>5827777.7800000003</v>
      </c>
      <c r="L38" s="10">
        <f t="shared" si="17"/>
        <v>0</v>
      </c>
      <c r="M38" s="10">
        <f t="shared" si="17"/>
        <v>0</v>
      </c>
      <c r="N38" s="10">
        <f t="shared" si="17"/>
        <v>0</v>
      </c>
      <c r="O38" s="10">
        <f t="shared" si="17"/>
        <v>0</v>
      </c>
      <c r="P38" s="10">
        <f t="shared" si="17"/>
        <v>0</v>
      </c>
      <c r="Q38" s="10">
        <f t="shared" si="17"/>
        <v>0</v>
      </c>
    </row>
    <row r="39" spans="1:17" s="1" customFormat="1" ht="32.25" customHeight="1" x14ac:dyDescent="0.25">
      <c r="A39" s="42"/>
      <c r="B39" s="43"/>
      <c r="C39" s="47"/>
      <c r="D39" s="6" t="s">
        <v>17</v>
      </c>
      <c r="E39" s="10">
        <f>F39+G39+H39+I39+J39+K39+L39+M39+N39+O39+P39+Q39</f>
        <v>57190000</v>
      </c>
      <c r="F39" s="9">
        <f t="shared" ref="F39:Q39" si="18">F9+F19+F29</f>
        <v>0</v>
      </c>
      <c r="G39" s="9">
        <f t="shared" si="18"/>
        <v>3782900</v>
      </c>
      <c r="H39" s="2">
        <v>53407100</v>
      </c>
      <c r="I39" s="9">
        <f t="shared" si="18"/>
        <v>0</v>
      </c>
      <c r="J39" s="2">
        <v>0</v>
      </c>
      <c r="K39" s="9">
        <f t="shared" si="18"/>
        <v>0</v>
      </c>
      <c r="L39" s="9">
        <f t="shared" si="18"/>
        <v>0</v>
      </c>
      <c r="M39" s="9">
        <f t="shared" si="18"/>
        <v>0</v>
      </c>
      <c r="N39" s="9">
        <f t="shared" si="18"/>
        <v>0</v>
      </c>
      <c r="O39" s="9">
        <f t="shared" si="18"/>
        <v>0</v>
      </c>
      <c r="P39" s="9">
        <f t="shared" si="18"/>
        <v>0</v>
      </c>
      <c r="Q39" s="9">
        <f t="shared" si="18"/>
        <v>0</v>
      </c>
    </row>
    <row r="40" spans="1:17" s="1" customFormat="1" ht="32.25" customHeight="1" x14ac:dyDescent="0.25">
      <c r="A40" s="42"/>
      <c r="B40" s="43"/>
      <c r="C40" s="47"/>
      <c r="D40" s="6" t="s">
        <v>18</v>
      </c>
      <c r="E40" s="10">
        <f>F40+G40+H40+I40+J40+K40+L40+M40+N40+O40+P40+Q40</f>
        <v>59220754.710000001</v>
      </c>
      <c r="F40" s="9">
        <f t="shared" ref="F40:Q40" si="19">F10+F20+F30</f>
        <v>2258657.27</v>
      </c>
      <c r="G40" s="9">
        <f t="shared" si="19"/>
        <v>5916843.5899999999</v>
      </c>
      <c r="H40" s="2">
        <v>35310253.850000001</v>
      </c>
      <c r="I40" s="9">
        <f t="shared" si="19"/>
        <v>5245000</v>
      </c>
      <c r="J40" s="2">
        <v>5245000</v>
      </c>
      <c r="K40" s="9">
        <f t="shared" si="19"/>
        <v>5245000</v>
      </c>
      <c r="L40" s="9">
        <f t="shared" si="19"/>
        <v>0</v>
      </c>
      <c r="M40" s="9">
        <f t="shared" si="19"/>
        <v>0</v>
      </c>
      <c r="N40" s="9">
        <f t="shared" si="19"/>
        <v>0</v>
      </c>
      <c r="O40" s="9">
        <f t="shared" si="19"/>
        <v>0</v>
      </c>
      <c r="P40" s="9">
        <f t="shared" si="19"/>
        <v>0</v>
      </c>
      <c r="Q40" s="9">
        <f t="shared" si="19"/>
        <v>0</v>
      </c>
    </row>
    <row r="41" spans="1:17" s="1" customFormat="1" ht="32.25" customHeight="1" x14ac:dyDescent="0.25">
      <c r="A41" s="42"/>
      <c r="B41" s="43"/>
      <c r="C41" s="47"/>
      <c r="D41" s="6" t="s">
        <v>19</v>
      </c>
      <c r="E41" s="10">
        <f>F41+G41+H41+I41+J41+K41+L41+M41+N41+O41+P41+Q41</f>
        <v>102932874.77</v>
      </c>
      <c r="F41" s="9">
        <f t="shared" ref="F41:I42" si="20">F11+F21+F31</f>
        <v>6434721.2699999996</v>
      </c>
      <c r="G41" s="9">
        <f t="shared" si="20"/>
        <v>86909864.829999998</v>
      </c>
      <c r="H41" s="2">
        <v>7839955.3300000001</v>
      </c>
      <c r="I41" s="9">
        <f t="shared" si="20"/>
        <v>582777.78</v>
      </c>
      <c r="J41" s="2">
        <v>582777.78</v>
      </c>
      <c r="K41" s="9">
        <f t="shared" ref="K41:Q42" si="21">K11+K21+K31</f>
        <v>582777.78</v>
      </c>
      <c r="L41" s="9">
        <f t="shared" si="21"/>
        <v>0</v>
      </c>
      <c r="M41" s="9">
        <f t="shared" si="21"/>
        <v>0</v>
      </c>
      <c r="N41" s="9">
        <f t="shared" si="21"/>
        <v>0</v>
      </c>
      <c r="O41" s="9">
        <f t="shared" si="21"/>
        <v>0</v>
      </c>
      <c r="P41" s="9">
        <f t="shared" si="21"/>
        <v>0</v>
      </c>
      <c r="Q41" s="9">
        <f t="shared" si="21"/>
        <v>0</v>
      </c>
    </row>
    <row r="42" spans="1:17" s="1" customFormat="1" ht="32.25" customHeight="1" x14ac:dyDescent="0.25">
      <c r="A42" s="44"/>
      <c r="B42" s="45"/>
      <c r="C42" s="48"/>
      <c r="D42" s="6" t="s">
        <v>20</v>
      </c>
      <c r="E42" s="10">
        <f>F42+G42+H42+I42+J42+K42+L42+M42+N42+O42+P42+Q42</f>
        <v>0</v>
      </c>
      <c r="F42" s="9">
        <f t="shared" si="20"/>
        <v>0</v>
      </c>
      <c r="G42" s="9">
        <f t="shared" si="20"/>
        <v>0</v>
      </c>
      <c r="H42" s="9">
        <v>0</v>
      </c>
      <c r="I42" s="9">
        <f t="shared" si="20"/>
        <v>0</v>
      </c>
      <c r="J42" s="9">
        <f>J12+J22+J32</f>
        <v>0</v>
      </c>
      <c r="K42" s="9">
        <f t="shared" si="21"/>
        <v>0</v>
      </c>
      <c r="L42" s="9">
        <f t="shared" si="21"/>
        <v>0</v>
      </c>
      <c r="M42" s="9">
        <f t="shared" si="21"/>
        <v>0</v>
      </c>
      <c r="N42" s="9">
        <f t="shared" si="21"/>
        <v>0</v>
      </c>
      <c r="O42" s="9">
        <f t="shared" si="21"/>
        <v>0</v>
      </c>
      <c r="P42" s="9">
        <f t="shared" si="21"/>
        <v>0</v>
      </c>
      <c r="Q42" s="9">
        <f t="shared" si="21"/>
        <v>0</v>
      </c>
    </row>
    <row r="43" spans="1:17" s="1" customFormat="1" ht="32.25" customHeight="1" x14ac:dyDescent="0.25">
      <c r="A43" s="40" t="s">
        <v>22</v>
      </c>
      <c r="B43" s="41"/>
      <c r="C43" s="46"/>
      <c r="D43" s="7" t="s">
        <v>16</v>
      </c>
      <c r="E43" s="10">
        <f>E44+E45+E46+E47</f>
        <v>0</v>
      </c>
      <c r="F43" s="10">
        <f t="shared" ref="F43:Q43" si="22">F44+F45+F46+F47</f>
        <v>0</v>
      </c>
      <c r="G43" s="10">
        <f t="shared" si="22"/>
        <v>0</v>
      </c>
      <c r="H43" s="10">
        <v>0</v>
      </c>
      <c r="I43" s="10">
        <f t="shared" si="22"/>
        <v>0</v>
      </c>
      <c r="J43" s="10">
        <f t="shared" si="22"/>
        <v>0</v>
      </c>
      <c r="K43" s="10">
        <f t="shared" si="22"/>
        <v>0</v>
      </c>
      <c r="L43" s="10">
        <f t="shared" si="22"/>
        <v>0</v>
      </c>
      <c r="M43" s="10">
        <f t="shared" si="22"/>
        <v>0</v>
      </c>
      <c r="N43" s="10">
        <f t="shared" si="22"/>
        <v>0</v>
      </c>
      <c r="O43" s="10">
        <f t="shared" si="22"/>
        <v>0</v>
      </c>
      <c r="P43" s="10">
        <f t="shared" si="22"/>
        <v>0</v>
      </c>
      <c r="Q43" s="10">
        <f t="shared" si="22"/>
        <v>0</v>
      </c>
    </row>
    <row r="44" spans="1:17" s="1" customFormat="1" ht="32.25" customHeight="1" x14ac:dyDescent="0.25">
      <c r="A44" s="42"/>
      <c r="B44" s="43"/>
      <c r="C44" s="47"/>
      <c r="D44" s="6" t="s">
        <v>17</v>
      </c>
      <c r="E44" s="10">
        <f t="shared" ref="E44:E52" si="23">F44+G44+H44+I44+J44+K44+L44+M44+N44+O44+P44+Q44</f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s="1" customFormat="1" ht="32.25" customHeight="1" x14ac:dyDescent="0.25">
      <c r="A45" s="42"/>
      <c r="B45" s="43"/>
      <c r="C45" s="47"/>
      <c r="D45" s="6" t="s">
        <v>18</v>
      </c>
      <c r="E45" s="10">
        <f t="shared" si="23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s="1" customFormat="1" ht="32.25" customHeight="1" x14ac:dyDescent="0.25">
      <c r="A46" s="42"/>
      <c r="B46" s="43"/>
      <c r="C46" s="47"/>
      <c r="D46" s="6" t="s">
        <v>19</v>
      </c>
      <c r="E46" s="10">
        <f t="shared" si="23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s="1" customFormat="1" ht="32.25" customHeight="1" x14ac:dyDescent="0.25">
      <c r="A47" s="44"/>
      <c r="B47" s="45"/>
      <c r="C47" s="48"/>
      <c r="D47" s="6" t="s">
        <v>20</v>
      </c>
      <c r="E47" s="10">
        <f t="shared" si="23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s="1" customFormat="1" ht="32.25" customHeight="1" x14ac:dyDescent="0.25">
      <c r="A48" s="40" t="s">
        <v>23</v>
      </c>
      <c r="B48" s="41"/>
      <c r="C48" s="46"/>
      <c r="D48" s="7" t="s">
        <v>16</v>
      </c>
      <c r="E48" s="8">
        <f t="shared" si="23"/>
        <v>219343629.47999999</v>
      </c>
      <c r="F48" s="8">
        <f t="shared" ref="F48:Q48" si="24">F49+F50+F51+F52</f>
        <v>8693378.5399999991</v>
      </c>
      <c r="G48" s="8">
        <f t="shared" si="24"/>
        <v>96609608.420000002</v>
      </c>
      <c r="H48" s="8">
        <f>H49+H50+H51</f>
        <v>96557309.179999992</v>
      </c>
      <c r="I48" s="8">
        <f t="shared" si="24"/>
        <v>5827777.7800000003</v>
      </c>
      <c r="J48" s="8">
        <f t="shared" si="24"/>
        <v>5827777.7800000003</v>
      </c>
      <c r="K48" s="8">
        <f t="shared" si="24"/>
        <v>5827777.7800000003</v>
      </c>
      <c r="L48" s="8">
        <f t="shared" si="24"/>
        <v>0</v>
      </c>
      <c r="M48" s="8">
        <f t="shared" si="24"/>
        <v>0</v>
      </c>
      <c r="N48" s="8">
        <f t="shared" si="24"/>
        <v>0</v>
      </c>
      <c r="O48" s="8">
        <f t="shared" si="24"/>
        <v>0</v>
      </c>
      <c r="P48" s="8">
        <f t="shared" si="24"/>
        <v>0</v>
      </c>
      <c r="Q48" s="8">
        <f t="shared" si="24"/>
        <v>0</v>
      </c>
    </row>
    <row r="49" spans="1:17" s="1" customFormat="1" ht="32.25" customHeight="1" x14ac:dyDescent="0.25">
      <c r="A49" s="42"/>
      <c r="B49" s="43"/>
      <c r="C49" s="47"/>
      <c r="D49" s="6" t="s">
        <v>17</v>
      </c>
      <c r="E49" s="8">
        <f t="shared" si="23"/>
        <v>57190000</v>
      </c>
      <c r="F49" s="2">
        <f>F39-F44</f>
        <v>0</v>
      </c>
      <c r="G49" s="2">
        <f t="shared" ref="G49:Q49" si="25">G39-G44</f>
        <v>3782900</v>
      </c>
      <c r="H49" s="2">
        <v>53407100</v>
      </c>
      <c r="I49" s="2">
        <f t="shared" ref="I49" si="26">I39-I44</f>
        <v>0</v>
      </c>
      <c r="J49" s="2">
        <f t="shared" si="25"/>
        <v>0</v>
      </c>
      <c r="K49" s="2">
        <f t="shared" si="25"/>
        <v>0</v>
      </c>
      <c r="L49" s="2">
        <f t="shared" si="25"/>
        <v>0</v>
      </c>
      <c r="M49" s="2">
        <f t="shared" si="25"/>
        <v>0</v>
      </c>
      <c r="N49" s="2">
        <f t="shared" si="25"/>
        <v>0</v>
      </c>
      <c r="O49" s="2">
        <f t="shared" si="25"/>
        <v>0</v>
      </c>
      <c r="P49" s="2">
        <f t="shared" si="25"/>
        <v>0</v>
      </c>
      <c r="Q49" s="2">
        <f t="shared" si="25"/>
        <v>0</v>
      </c>
    </row>
    <row r="50" spans="1:17" s="1" customFormat="1" ht="32.25" customHeight="1" x14ac:dyDescent="0.25">
      <c r="A50" s="42"/>
      <c r="B50" s="43"/>
      <c r="C50" s="47"/>
      <c r="D50" s="6" t="s">
        <v>18</v>
      </c>
      <c r="E50" s="8">
        <f t="shared" si="23"/>
        <v>59220754.710000001</v>
      </c>
      <c r="F50" s="2">
        <f t="shared" ref="F50:Q52" si="27">F40-F45</f>
        <v>2258657.27</v>
      </c>
      <c r="G50" s="2">
        <f t="shared" si="27"/>
        <v>5916843.5899999999</v>
      </c>
      <c r="H50" s="2">
        <v>35310253.850000001</v>
      </c>
      <c r="I50" s="2">
        <f t="shared" ref="I50" si="28">I40-I45</f>
        <v>5245000</v>
      </c>
      <c r="J50" s="2">
        <f t="shared" si="27"/>
        <v>5245000</v>
      </c>
      <c r="K50" s="2">
        <f t="shared" si="27"/>
        <v>5245000</v>
      </c>
      <c r="L50" s="2">
        <f t="shared" si="27"/>
        <v>0</v>
      </c>
      <c r="M50" s="2">
        <f t="shared" si="27"/>
        <v>0</v>
      </c>
      <c r="N50" s="2">
        <f t="shared" si="27"/>
        <v>0</v>
      </c>
      <c r="O50" s="2">
        <f t="shared" si="27"/>
        <v>0</v>
      </c>
      <c r="P50" s="2">
        <f t="shared" si="27"/>
        <v>0</v>
      </c>
      <c r="Q50" s="2">
        <f t="shared" si="27"/>
        <v>0</v>
      </c>
    </row>
    <row r="51" spans="1:17" s="1" customFormat="1" ht="32.25" customHeight="1" x14ac:dyDescent="0.25">
      <c r="A51" s="42"/>
      <c r="B51" s="43"/>
      <c r="C51" s="47"/>
      <c r="D51" s="6" t="s">
        <v>19</v>
      </c>
      <c r="E51" s="8">
        <f t="shared" si="23"/>
        <v>102932874.77</v>
      </c>
      <c r="F51" s="2">
        <f t="shared" si="27"/>
        <v>6434721.2699999996</v>
      </c>
      <c r="G51" s="2">
        <f t="shared" si="27"/>
        <v>86909864.829999998</v>
      </c>
      <c r="H51" s="2">
        <v>7839955.3300000001</v>
      </c>
      <c r="I51" s="2">
        <f t="shared" ref="I51" si="29">I41-I46</f>
        <v>582777.78</v>
      </c>
      <c r="J51" s="2">
        <f t="shared" si="27"/>
        <v>582777.78</v>
      </c>
      <c r="K51" s="2">
        <f t="shared" si="27"/>
        <v>582777.78</v>
      </c>
      <c r="L51" s="2">
        <f t="shared" si="27"/>
        <v>0</v>
      </c>
      <c r="M51" s="2">
        <f t="shared" si="27"/>
        <v>0</v>
      </c>
      <c r="N51" s="2">
        <f t="shared" si="27"/>
        <v>0</v>
      </c>
      <c r="O51" s="2">
        <f t="shared" si="27"/>
        <v>0</v>
      </c>
      <c r="P51" s="2">
        <f t="shared" si="27"/>
        <v>0</v>
      </c>
      <c r="Q51" s="2">
        <f t="shared" si="27"/>
        <v>0</v>
      </c>
    </row>
    <row r="52" spans="1:17" s="1" customFormat="1" ht="32.25" customHeight="1" x14ac:dyDescent="0.25">
      <c r="A52" s="44"/>
      <c r="B52" s="45"/>
      <c r="C52" s="48"/>
      <c r="D52" s="6" t="s">
        <v>20</v>
      </c>
      <c r="E52" s="8">
        <f t="shared" si="23"/>
        <v>0</v>
      </c>
      <c r="F52" s="2">
        <f t="shared" si="27"/>
        <v>0</v>
      </c>
      <c r="G52" s="2">
        <f t="shared" si="27"/>
        <v>0</v>
      </c>
      <c r="H52" s="2">
        <v>0</v>
      </c>
      <c r="I52" s="2">
        <f t="shared" ref="I52" si="30">I42-I47</f>
        <v>0</v>
      </c>
      <c r="J52" s="2">
        <f t="shared" si="27"/>
        <v>0</v>
      </c>
      <c r="K52" s="2">
        <f t="shared" si="27"/>
        <v>0</v>
      </c>
      <c r="L52" s="2">
        <f t="shared" si="27"/>
        <v>0</v>
      </c>
      <c r="M52" s="2">
        <f t="shared" si="27"/>
        <v>0</v>
      </c>
      <c r="N52" s="2">
        <f t="shared" si="27"/>
        <v>0</v>
      </c>
      <c r="O52" s="2">
        <f t="shared" si="27"/>
        <v>0</v>
      </c>
      <c r="P52" s="2">
        <f t="shared" si="27"/>
        <v>0</v>
      </c>
      <c r="Q52" s="2">
        <f t="shared" si="27"/>
        <v>0</v>
      </c>
    </row>
    <row r="53" spans="1:17" s="1" customFormat="1" ht="32.25" customHeight="1" x14ac:dyDescent="0.25">
      <c r="A53" s="26" t="s">
        <v>21</v>
      </c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9"/>
    </row>
    <row r="54" spans="1:17" s="1" customFormat="1" ht="32.25" customHeight="1" x14ac:dyDescent="0.25">
      <c r="A54" s="33" t="s">
        <v>32</v>
      </c>
      <c r="B54" s="34"/>
      <c r="C54" s="39"/>
      <c r="D54" s="7" t="s">
        <v>16</v>
      </c>
      <c r="E54" s="8">
        <f>F54+G54+H54+I54+J54+K54+L54+M54+N54+O54+P54+Q54</f>
        <v>219343629.47999999</v>
      </c>
      <c r="F54" s="10">
        <f t="shared" ref="F54:Q54" si="31">F55+F56+F57+F58</f>
        <v>8693378.5399999991</v>
      </c>
      <c r="G54" s="10">
        <f t="shared" si="31"/>
        <v>96609608.420000002</v>
      </c>
      <c r="H54" s="10">
        <f t="shared" si="31"/>
        <v>96557309.179999992</v>
      </c>
      <c r="I54" s="10">
        <f t="shared" si="31"/>
        <v>5827777.7800000003</v>
      </c>
      <c r="J54" s="10">
        <f t="shared" si="31"/>
        <v>5827777.7800000003</v>
      </c>
      <c r="K54" s="10">
        <f t="shared" si="31"/>
        <v>5827777.7800000003</v>
      </c>
      <c r="L54" s="10">
        <f t="shared" si="31"/>
        <v>0</v>
      </c>
      <c r="M54" s="10">
        <f t="shared" si="31"/>
        <v>0</v>
      </c>
      <c r="N54" s="10">
        <f t="shared" si="31"/>
        <v>0</v>
      </c>
      <c r="O54" s="10">
        <f t="shared" si="31"/>
        <v>0</v>
      </c>
      <c r="P54" s="10">
        <f t="shared" si="31"/>
        <v>0</v>
      </c>
      <c r="Q54" s="10">
        <f t="shared" si="31"/>
        <v>0</v>
      </c>
    </row>
    <row r="55" spans="1:17" s="1" customFormat="1" ht="32.25" customHeight="1" x14ac:dyDescent="0.25">
      <c r="A55" s="35"/>
      <c r="B55" s="36"/>
      <c r="C55" s="39"/>
      <c r="D55" s="6" t="s">
        <v>17</v>
      </c>
      <c r="E55" s="8">
        <f>F55+G55+H55+I55+J55+K55+L55+M55+N55+O55+P55+Q55</f>
        <v>57190000</v>
      </c>
      <c r="F55" s="9">
        <f t="shared" ref="F55:Q55" si="32">F9+F19+F29</f>
        <v>0</v>
      </c>
      <c r="G55" s="9">
        <f t="shared" si="32"/>
        <v>3782900</v>
      </c>
      <c r="H55" s="9">
        <f t="shared" si="32"/>
        <v>53407100</v>
      </c>
      <c r="I55" s="9" t="b">
        <f>M1=I9+I19+I29</f>
        <v>0</v>
      </c>
      <c r="J55" s="9">
        <f t="shared" si="32"/>
        <v>0</v>
      </c>
      <c r="K55" s="9">
        <f t="shared" si="32"/>
        <v>0</v>
      </c>
      <c r="L55" s="9">
        <f t="shared" si="32"/>
        <v>0</v>
      </c>
      <c r="M55" s="9">
        <f t="shared" si="32"/>
        <v>0</v>
      </c>
      <c r="N55" s="9">
        <f t="shared" si="32"/>
        <v>0</v>
      </c>
      <c r="O55" s="9">
        <f t="shared" si="32"/>
        <v>0</v>
      </c>
      <c r="P55" s="9">
        <f t="shared" si="32"/>
        <v>0</v>
      </c>
      <c r="Q55" s="9">
        <f t="shared" si="32"/>
        <v>0</v>
      </c>
    </row>
    <row r="56" spans="1:17" s="1" customFormat="1" ht="32.25" customHeight="1" x14ac:dyDescent="0.25">
      <c r="A56" s="35"/>
      <c r="B56" s="36"/>
      <c r="C56" s="39"/>
      <c r="D56" s="6" t="s">
        <v>18</v>
      </c>
      <c r="E56" s="8">
        <f>F56+G56+H56+I56+J56+K56+L56+M56+N56+O56+P56+Q56</f>
        <v>59220754.710000001</v>
      </c>
      <c r="F56" s="9">
        <f t="shared" ref="F56:Q56" si="33">F10+F20+F30</f>
        <v>2258657.27</v>
      </c>
      <c r="G56" s="9">
        <f t="shared" si="33"/>
        <v>5916843.5899999999</v>
      </c>
      <c r="H56" s="9">
        <f t="shared" si="33"/>
        <v>35310253.850000001</v>
      </c>
      <c r="I56" s="9">
        <f t="shared" si="33"/>
        <v>5245000</v>
      </c>
      <c r="J56" s="9">
        <f t="shared" si="33"/>
        <v>5245000</v>
      </c>
      <c r="K56" s="9">
        <f t="shared" si="33"/>
        <v>5245000</v>
      </c>
      <c r="L56" s="9">
        <f t="shared" si="33"/>
        <v>0</v>
      </c>
      <c r="M56" s="9">
        <f t="shared" si="33"/>
        <v>0</v>
      </c>
      <c r="N56" s="9">
        <f t="shared" si="33"/>
        <v>0</v>
      </c>
      <c r="O56" s="9">
        <f t="shared" si="33"/>
        <v>0</v>
      </c>
      <c r="P56" s="9">
        <f t="shared" si="33"/>
        <v>0</v>
      </c>
      <c r="Q56" s="9">
        <f t="shared" si="33"/>
        <v>0</v>
      </c>
    </row>
    <row r="57" spans="1:17" s="1" customFormat="1" ht="32.25" customHeight="1" x14ac:dyDescent="0.25">
      <c r="A57" s="35"/>
      <c r="B57" s="36"/>
      <c r="C57" s="39"/>
      <c r="D57" s="6" t="s">
        <v>19</v>
      </c>
      <c r="E57" s="8">
        <f>F57+G57+H57+I57+J57+K57+L57+M57+N57+O57+P57+Q57</f>
        <v>102932874.77</v>
      </c>
      <c r="F57" s="9">
        <f t="shared" ref="F57:Q57" si="34">F11+F21+F31</f>
        <v>6434721.2699999996</v>
      </c>
      <c r="G57" s="9">
        <f t="shared" si="34"/>
        <v>86909864.829999998</v>
      </c>
      <c r="H57" s="9">
        <f t="shared" si="34"/>
        <v>7839955.3300000001</v>
      </c>
      <c r="I57" s="9">
        <f t="shared" si="34"/>
        <v>582777.78</v>
      </c>
      <c r="J57" s="9">
        <f t="shared" si="34"/>
        <v>582777.78</v>
      </c>
      <c r="K57" s="9">
        <f t="shared" si="34"/>
        <v>582777.78</v>
      </c>
      <c r="L57" s="9">
        <f t="shared" si="34"/>
        <v>0</v>
      </c>
      <c r="M57" s="9">
        <f t="shared" si="34"/>
        <v>0</v>
      </c>
      <c r="N57" s="9">
        <f t="shared" si="34"/>
        <v>0</v>
      </c>
      <c r="O57" s="9">
        <f t="shared" si="34"/>
        <v>0</v>
      </c>
      <c r="P57" s="9">
        <f t="shared" si="34"/>
        <v>0</v>
      </c>
      <c r="Q57" s="9">
        <f t="shared" si="34"/>
        <v>0</v>
      </c>
    </row>
    <row r="58" spans="1:17" s="1" customFormat="1" ht="32.25" customHeight="1" x14ac:dyDescent="0.25">
      <c r="A58" s="37"/>
      <c r="B58" s="38"/>
      <c r="C58" s="39"/>
      <c r="D58" s="6" t="s">
        <v>20</v>
      </c>
      <c r="E58" s="8">
        <f>F58+G58+H58+I58+J58+K58+L58+M58+N58+O58+P58+Q58</f>
        <v>0</v>
      </c>
      <c r="F58" s="9">
        <f t="shared" ref="F58:Q58" si="35">F12+F22+F32</f>
        <v>0</v>
      </c>
      <c r="G58" s="9">
        <f t="shared" si="35"/>
        <v>0</v>
      </c>
      <c r="H58" s="9">
        <f t="shared" si="35"/>
        <v>0</v>
      </c>
      <c r="I58" s="9">
        <f t="shared" si="35"/>
        <v>0</v>
      </c>
      <c r="J58" s="9">
        <f t="shared" si="35"/>
        <v>0</v>
      </c>
      <c r="K58" s="9">
        <f t="shared" si="35"/>
        <v>0</v>
      </c>
      <c r="L58" s="9">
        <f t="shared" si="35"/>
        <v>0</v>
      </c>
      <c r="M58" s="9">
        <f t="shared" si="35"/>
        <v>0</v>
      </c>
      <c r="N58" s="9">
        <f t="shared" si="35"/>
        <v>0</v>
      </c>
      <c r="O58" s="9">
        <f t="shared" si="35"/>
        <v>0</v>
      </c>
      <c r="P58" s="9">
        <f t="shared" si="35"/>
        <v>0</v>
      </c>
      <c r="Q58" s="9">
        <f t="shared" si="35"/>
        <v>0</v>
      </c>
    </row>
    <row r="59" spans="1:17" s="1" customFormat="1" ht="29.25" customHeight="1" x14ac:dyDescent="0.25">
      <c r="A59" s="33" t="s">
        <v>33</v>
      </c>
      <c r="B59" s="34"/>
      <c r="C59" s="39"/>
      <c r="D59" s="7" t="s">
        <v>16</v>
      </c>
      <c r="E59" s="10">
        <f>E60+E61+E62+E63</f>
        <v>0</v>
      </c>
      <c r="F59" s="10">
        <f t="shared" ref="F59:Q59" si="36">F60+F61+F62+F63</f>
        <v>0</v>
      </c>
      <c r="G59" s="10">
        <f t="shared" si="36"/>
        <v>0</v>
      </c>
      <c r="H59" s="10">
        <f t="shared" si="36"/>
        <v>0</v>
      </c>
      <c r="I59" s="10">
        <f t="shared" si="36"/>
        <v>0</v>
      </c>
      <c r="J59" s="10">
        <f t="shared" si="36"/>
        <v>0</v>
      </c>
      <c r="K59" s="10">
        <f t="shared" si="36"/>
        <v>0</v>
      </c>
      <c r="L59" s="10">
        <f t="shared" si="36"/>
        <v>0</v>
      </c>
      <c r="M59" s="10">
        <f t="shared" si="36"/>
        <v>0</v>
      </c>
      <c r="N59" s="10">
        <f t="shared" si="36"/>
        <v>0</v>
      </c>
      <c r="O59" s="10">
        <f t="shared" si="36"/>
        <v>0</v>
      </c>
      <c r="P59" s="10">
        <f t="shared" si="36"/>
        <v>0</v>
      </c>
      <c r="Q59" s="10">
        <f t="shared" si="36"/>
        <v>0</v>
      </c>
    </row>
    <row r="60" spans="1:17" s="1" customFormat="1" ht="32.25" customHeight="1" x14ac:dyDescent="0.25">
      <c r="A60" s="35"/>
      <c r="B60" s="36"/>
      <c r="C60" s="39"/>
      <c r="D60" s="6" t="s">
        <v>17</v>
      </c>
      <c r="E60" s="8">
        <f>F60+G60+H60+I60+J60+K60+L60+M60+N60+O60+P60+Q60</f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7" s="1" customFormat="1" ht="32.25" customHeight="1" x14ac:dyDescent="0.25">
      <c r="A61" s="35"/>
      <c r="B61" s="36"/>
      <c r="C61" s="39"/>
      <c r="D61" s="6" t="s">
        <v>18</v>
      </c>
      <c r="E61" s="8">
        <f>F61+G61+H61+I61+J61+K61+L61+M61+N61+O61+P61+Q61</f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7" s="1" customFormat="1" ht="32.25" customHeight="1" x14ac:dyDescent="0.25">
      <c r="A62" s="35"/>
      <c r="B62" s="36"/>
      <c r="C62" s="39"/>
      <c r="D62" s="6" t="s">
        <v>19</v>
      </c>
      <c r="E62" s="8">
        <f>F62+G62+H62+I62+J62+K62+L62+M62+N62+O62+P62+Q62</f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</row>
    <row r="63" spans="1:17" s="1" customFormat="1" ht="32.25" customHeight="1" x14ac:dyDescent="0.25">
      <c r="A63" s="37"/>
      <c r="B63" s="38"/>
      <c r="C63" s="39"/>
      <c r="D63" s="6" t="s">
        <v>20</v>
      </c>
      <c r="E63" s="8">
        <f>F63+G63+H63+I63+J63+K63+L63+M63+N63+O63+P63+Q63</f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7" s="1" customFormat="1" ht="29.25" customHeight="1" x14ac:dyDescent="0.25">
      <c r="A64" s="33" t="s">
        <v>34</v>
      </c>
      <c r="B64" s="34"/>
      <c r="C64" s="39"/>
      <c r="D64" s="7" t="s">
        <v>16</v>
      </c>
      <c r="E64" s="10">
        <f>E65+E66+E67+E68</f>
        <v>0</v>
      </c>
      <c r="F64" s="10">
        <f t="shared" ref="F64:Q64" si="37">F65+F66+F67+F68</f>
        <v>0</v>
      </c>
      <c r="G64" s="10">
        <f t="shared" si="37"/>
        <v>0</v>
      </c>
      <c r="H64" s="10">
        <f t="shared" si="37"/>
        <v>0</v>
      </c>
      <c r="I64" s="10">
        <f t="shared" si="37"/>
        <v>0</v>
      </c>
      <c r="J64" s="10">
        <f t="shared" si="37"/>
        <v>0</v>
      </c>
      <c r="K64" s="10">
        <f t="shared" si="37"/>
        <v>0</v>
      </c>
      <c r="L64" s="10">
        <f t="shared" si="37"/>
        <v>0</v>
      </c>
      <c r="M64" s="10">
        <f t="shared" si="37"/>
        <v>0</v>
      </c>
      <c r="N64" s="10">
        <f t="shared" si="37"/>
        <v>0</v>
      </c>
      <c r="O64" s="10">
        <f t="shared" si="37"/>
        <v>0</v>
      </c>
      <c r="P64" s="10">
        <f t="shared" si="37"/>
        <v>0</v>
      </c>
      <c r="Q64" s="10">
        <f t="shared" si="37"/>
        <v>0</v>
      </c>
    </row>
    <row r="65" spans="1:17" s="1" customFormat="1" ht="32.25" customHeight="1" x14ac:dyDescent="0.25">
      <c r="A65" s="35"/>
      <c r="B65" s="36"/>
      <c r="C65" s="39"/>
      <c r="D65" s="6" t="s">
        <v>17</v>
      </c>
      <c r="E65" s="8">
        <f>F65+G65+H65+I65+J65+K65+L65+M65+N65+O65+P65+Q65</f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</row>
    <row r="66" spans="1:17" s="1" customFormat="1" ht="32.25" customHeight="1" x14ac:dyDescent="0.25">
      <c r="A66" s="35"/>
      <c r="B66" s="36"/>
      <c r="C66" s="39"/>
      <c r="D66" s="6" t="s">
        <v>18</v>
      </c>
      <c r="E66" s="8">
        <f>F66+G66+H66+I66+J66+K66+L66+M66+N66+O66+P66+Q66</f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</row>
    <row r="67" spans="1:17" s="1" customFormat="1" ht="32.25" customHeight="1" x14ac:dyDescent="0.25">
      <c r="A67" s="35"/>
      <c r="B67" s="36"/>
      <c r="C67" s="39"/>
      <c r="D67" s="6" t="s">
        <v>19</v>
      </c>
      <c r="E67" s="8">
        <f>F67+G67+H67+I67+J67+K67+L67+M67+N67+O67+P67+Q67</f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</row>
    <row r="68" spans="1:17" s="1" customFormat="1" ht="32.25" customHeight="1" x14ac:dyDescent="0.25">
      <c r="A68" s="37"/>
      <c r="B68" s="38"/>
      <c r="C68" s="39"/>
      <c r="D68" s="6" t="s">
        <v>20</v>
      </c>
      <c r="E68" s="8">
        <f>F68+G68+H68+I68+J68+K68+L68+M68+N68+O68+P68+Q68</f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</row>
  </sheetData>
  <mergeCells count="41">
    <mergeCell ref="M1:Q1"/>
    <mergeCell ref="A18:A22"/>
    <mergeCell ref="B18:B22"/>
    <mergeCell ref="P2:Q2"/>
    <mergeCell ref="C18:C22"/>
    <mergeCell ref="A3:Q3"/>
    <mergeCell ref="A8:A12"/>
    <mergeCell ref="B8:B12"/>
    <mergeCell ref="C8:C12"/>
    <mergeCell ref="F5:Q5"/>
    <mergeCell ref="A4:A6"/>
    <mergeCell ref="B4:B6"/>
    <mergeCell ref="C4:C6"/>
    <mergeCell ref="D4:D6"/>
    <mergeCell ref="E4:Q4"/>
    <mergeCell ref="E5:E6"/>
    <mergeCell ref="A64:B68"/>
    <mergeCell ref="C64:C68"/>
    <mergeCell ref="A38:B42"/>
    <mergeCell ref="C59:C63"/>
    <mergeCell ref="A59:B63"/>
    <mergeCell ref="A48:B52"/>
    <mergeCell ref="C48:C52"/>
    <mergeCell ref="A54:B58"/>
    <mergeCell ref="C54:C58"/>
    <mergeCell ref="A43:B47"/>
    <mergeCell ref="C43:C47"/>
    <mergeCell ref="C38:C42"/>
    <mergeCell ref="A33:A37"/>
    <mergeCell ref="B33:B37"/>
    <mergeCell ref="C33:C37"/>
    <mergeCell ref="A53:Q53"/>
    <mergeCell ref="A13:A17"/>
    <mergeCell ref="B13:B17"/>
    <mergeCell ref="C13:C17"/>
    <mergeCell ref="A23:A27"/>
    <mergeCell ref="B23:B27"/>
    <mergeCell ref="C23:C27"/>
    <mergeCell ref="C28:C32"/>
    <mergeCell ref="B28:B32"/>
    <mergeCell ref="A28:A32"/>
  </mergeCells>
  <pageMargins left="0.70866141732283472" right="0.70866141732283472" top="0.74803149606299213" bottom="0.74803149606299213" header="0.31496062992125984" footer="0.31496062992125984"/>
  <pageSetup paperSize="9" scale="43" firstPageNumber="13" fitToHeight="5" orientation="landscape" useFirstPageNumber="1" verticalDpi="180" r:id="rId1"/>
  <headerFooter>
    <oddHeader>&amp;C3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2021-11-01T09:50:21Z</dcterms:modified>
</cp:coreProperties>
</file>