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570" yWindow="-75" windowWidth="15660" windowHeight="8010"/>
  </bookViews>
  <sheets>
    <sheet name="2. Основ. мероприят." sheetId="2" r:id="rId1"/>
  </sheets>
  <definedNames>
    <definedName name="_xlnm.Print_Titles" localSheetId="0">'2. Основ. мероприят.'!$4:$7</definedName>
  </definedNames>
  <calcPr calcId="144525"/>
</workbook>
</file>

<file path=xl/calcChain.xml><?xml version="1.0" encoding="utf-8"?>
<calcChain xmlns="http://schemas.openxmlformats.org/spreadsheetml/2006/main">
  <c r="E19" i="2" l="1"/>
  <c r="E20" i="2"/>
  <c r="E21" i="2"/>
  <c r="E22" i="2"/>
  <c r="E23" i="2"/>
  <c r="E24" i="2"/>
  <c r="E25" i="2"/>
  <c r="E26" i="2"/>
  <c r="E27" i="2"/>
  <c r="E14" i="2"/>
  <c r="E15" i="2"/>
  <c r="E16" i="2"/>
  <c r="E17" i="2"/>
  <c r="E9" i="2"/>
  <c r="E10" i="2"/>
  <c r="E11" i="2"/>
  <c r="E12" i="2"/>
  <c r="E8" i="2"/>
  <c r="K40" i="2"/>
  <c r="J40" i="2"/>
  <c r="I40" i="2"/>
  <c r="H40" i="2"/>
  <c r="G40" i="2"/>
  <c r="F40" i="2"/>
  <c r="E40" i="2" s="1"/>
  <c r="E43" i="2"/>
  <c r="E42" i="2"/>
  <c r="E48" i="2"/>
  <c r="E45" i="2"/>
  <c r="K45" i="2"/>
  <c r="J45" i="2"/>
  <c r="I45" i="2" l="1"/>
  <c r="I21" i="2"/>
  <c r="E18" i="2"/>
  <c r="I18" i="2"/>
  <c r="G18" i="2" l="1"/>
  <c r="G21" i="2" l="1"/>
  <c r="G8" i="2"/>
  <c r="K21" i="2"/>
  <c r="J21" i="2"/>
  <c r="I26" i="2"/>
  <c r="I23" i="2"/>
  <c r="J18" i="2"/>
  <c r="J23" i="2" s="1"/>
  <c r="F26" i="2"/>
  <c r="H26" i="2"/>
  <c r="J26" i="2"/>
  <c r="K26" i="2"/>
  <c r="L26" i="2"/>
  <c r="M26" i="2"/>
  <c r="N26" i="2"/>
  <c r="O26" i="2"/>
  <c r="P26" i="2"/>
  <c r="Q26" i="2"/>
  <c r="F25" i="2"/>
  <c r="G25" i="2"/>
  <c r="H25" i="2"/>
  <c r="I25" i="2"/>
  <c r="J25" i="2"/>
  <c r="K25" i="2"/>
  <c r="L25" i="2"/>
  <c r="M25" i="2"/>
  <c r="N25" i="2"/>
  <c r="O25" i="2"/>
  <c r="P25" i="2"/>
  <c r="Q25" i="2"/>
  <c r="F23" i="2"/>
  <c r="H23" i="2"/>
  <c r="K23" i="2"/>
  <c r="L23" i="2"/>
  <c r="M23" i="2"/>
  <c r="N23" i="2"/>
  <c r="O23" i="2"/>
  <c r="P23" i="2"/>
  <c r="Q23" i="2"/>
  <c r="Q22" i="2"/>
  <c r="P22" i="2"/>
  <c r="O22" i="2"/>
  <c r="N22" i="2"/>
  <c r="M22" i="2"/>
  <c r="L22" i="2"/>
  <c r="K22" i="2"/>
  <c r="J22" i="2"/>
  <c r="I22" i="2"/>
  <c r="H22" i="2"/>
  <c r="G22" i="2"/>
  <c r="F22" i="2"/>
  <c r="Q21" i="2"/>
  <c r="P21" i="2"/>
  <c r="O21" i="2"/>
  <c r="N21" i="2"/>
  <c r="M21" i="2"/>
  <c r="L21" i="2"/>
  <c r="H21" i="2"/>
  <c r="G26" i="2"/>
  <c r="F21" i="2"/>
  <c r="Q20" i="2"/>
  <c r="P20" i="2"/>
  <c r="O20" i="2"/>
  <c r="N20" i="2"/>
  <c r="M20" i="2"/>
  <c r="L20" i="2"/>
  <c r="K20" i="2"/>
  <c r="J20" i="2"/>
  <c r="I20" i="2"/>
  <c r="H20" i="2"/>
  <c r="G20" i="2"/>
  <c r="F20" i="2"/>
  <c r="F19" i="2"/>
  <c r="G19" i="2"/>
  <c r="H19" i="2"/>
  <c r="I19" i="2"/>
  <c r="J19" i="2"/>
  <c r="K19" i="2"/>
  <c r="L19" i="2"/>
  <c r="M19" i="2"/>
  <c r="N19" i="2"/>
  <c r="O19" i="2"/>
  <c r="P19" i="2"/>
  <c r="Q19" i="2"/>
  <c r="F18" i="2"/>
  <c r="G23" i="2"/>
  <c r="H18" i="2"/>
  <c r="K18" i="2"/>
  <c r="L18" i="2"/>
  <c r="M18" i="2"/>
  <c r="N18" i="2"/>
  <c r="O18" i="2"/>
  <c r="P18" i="2"/>
  <c r="Q18" i="2"/>
  <c r="H8" i="2"/>
  <c r="I8" i="2"/>
  <c r="J8" i="2"/>
  <c r="K8" i="2"/>
  <c r="L8" i="2"/>
  <c r="M8" i="2"/>
  <c r="N8" i="2"/>
  <c r="O8" i="2"/>
  <c r="P8" i="2"/>
  <c r="Q8" i="2"/>
  <c r="F8" i="2"/>
  <c r="E13" i="2"/>
  <c r="F13" i="2"/>
  <c r="G13" i="2"/>
  <c r="H13" i="2"/>
  <c r="J13" i="2"/>
  <c r="K13" i="2"/>
  <c r="L13" i="2"/>
  <c r="M13" i="2"/>
  <c r="N13" i="2"/>
  <c r="O13" i="2"/>
  <c r="P13" i="2"/>
  <c r="Q13" i="2"/>
  <c r="Q45" i="2" l="1"/>
  <c r="P45" i="2"/>
  <c r="O45" i="2"/>
  <c r="N45" i="2"/>
  <c r="M45" i="2"/>
  <c r="L45" i="2"/>
  <c r="Q40" i="2"/>
  <c r="P40" i="2"/>
  <c r="O40" i="2"/>
  <c r="N40" i="2"/>
  <c r="M40" i="2"/>
  <c r="L40" i="2"/>
  <c r="Q34" i="2"/>
  <c r="P34" i="2"/>
  <c r="O34" i="2"/>
  <c r="N34" i="2"/>
  <c r="M34" i="2"/>
  <c r="L34" i="2"/>
  <c r="K34" i="2"/>
  <c r="Q29" i="2"/>
  <c r="P29" i="2"/>
  <c r="O29" i="2"/>
  <c r="N29" i="2"/>
  <c r="M29" i="2"/>
  <c r="L29" i="2"/>
  <c r="K29" i="2"/>
  <c r="J29" i="2"/>
  <c r="I29" i="2"/>
</calcChain>
</file>

<file path=xl/sharedStrings.xml><?xml version="1.0" encoding="utf-8"?>
<sst xmlns="http://schemas.openxmlformats.org/spreadsheetml/2006/main" count="76" uniqueCount="39">
  <si>
    <t>Ответственный исполнитель/соисполнитель</t>
  </si>
  <si>
    <t>Источники финансирования</t>
  </si>
  <si>
    <t>Всего</t>
  </si>
  <si>
    <t>2019 г.</t>
  </si>
  <si>
    <t>2020 г.</t>
  </si>
  <si>
    <t>2021 г.</t>
  </si>
  <si>
    <t>2023 г.</t>
  </si>
  <si>
    <t>2024 г.</t>
  </si>
  <si>
    <t>2025 г.</t>
  </si>
  <si>
    <t>2026 г.</t>
  </si>
  <si>
    <t>2027 г.</t>
  </si>
  <si>
    <t>2028 г.</t>
  </si>
  <si>
    <t>2029 г.</t>
  </si>
  <si>
    <t>2030 г.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</si>
  <si>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</si>
  <si>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</si>
  <si>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</si>
  <si>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</si>
  <si>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</si>
  <si>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В том числе:</t>
  </si>
  <si>
    <t>2022 г.</t>
  </si>
  <si>
    <t>Финансовые затраты на реализацию (руб.)</t>
  </si>
  <si>
    <t>Таблица 2</t>
  </si>
  <si>
    <t>1</t>
  </si>
  <si>
    <t>2</t>
  </si>
  <si>
    <t>Стимулирование жилищного строительства (Разработка проектов межевания и проектов планировки территорий города Покачи, внесение изменений в Правила землепользования и застройки города Покачи&lt;1&gt;</t>
  </si>
  <si>
    <t xml:space="preserve">Отдел архитектуры и градостроительства
</t>
  </si>
  <si>
    <t>№ п/п</t>
  </si>
  <si>
    <t>Основное мероприятие (связь мероприятий с целевыми показателями программы)</t>
  </si>
  <si>
    <t>Обеспечение деятельности муниципального казенного учреждения  «Управление капитального строительства» администрации города Покачи )&lt;1&gt;</t>
  </si>
  <si>
    <t>МУ "Управление капитального строительства</t>
  </si>
  <si>
    <t>Всего по муниципальной программе:</t>
  </si>
  <si>
    <t xml:space="preserve">Прочие расходы
</t>
  </si>
  <si>
    <t xml:space="preserve">Инвестиции в объекты муниципальной собственности (за исключением инвестиций в объекты муниципальной собственности по проектам, портфелям проектов автономного округа) </t>
  </si>
  <si>
    <t xml:space="preserve">Ответственный исполнитель отдел архитектуры и градостроительства администрации города Покачи
</t>
  </si>
  <si>
    <t>Соисполнитель 1 Муниципальное учреждение «Управление капитального строительства» администрации города Покачи</t>
  </si>
  <si>
    <t>И т.д.</t>
  </si>
  <si>
    <t>Распределение финансовых ресурсов муниципальной программы "Разработка документов градостроительного регулирования города Покачи"</t>
  </si>
  <si>
    <t>Приложение 
к постановлению
администрации города Покачи
от 29.10.2021 № 1017.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</si>
</sst>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[$-419]#,##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165" fontId="0" fillId="0" borderId="0"/>
    <xf numFmtId="164" fontId="3" fillId="0" borderId="0" applyFont="0" applyFill="0" applyBorder="0" applyAlignment="0" applyProtection="0"/>
    <xf numFmtId="165" fontId="3" fillId="0" borderId="0"/>
  </cellStyleXfs>
  <cellXfs count="46">
    <xf numFmtId="165" fontId="0" fillId="0" borderId="0" xfId="0"/>
    <xf numFmtId="165" fontId="1" fillId="0" borderId="0" xfId="0" applyFont="1" applyFill="1"/>
    <xf numFmtId="4" fontId="2" fillId="0" borderId="1" xfId="1" applyNumberFormat="1" applyFont="1" applyFill="1" applyBorder="1" applyAlignment="1"/>
    <xf numFmtId="165" fontId="1" fillId="0" borderId="0" xfId="0" applyFont="1" applyFill="1" applyAlignment="1">
      <alignment vertical="top"/>
    </xf>
    <xf numFmtId="165" fontId="0" fillId="0" borderId="0" xfId="0" applyFill="1"/>
    <xf numFmtId="165" fontId="2" fillId="0" borderId="0" xfId="0" applyFont="1" applyFill="1"/>
    <xf numFmtId="165" fontId="2" fillId="0" borderId="1" xfId="0" applyFont="1" applyFill="1" applyBorder="1" applyAlignment="1">
      <alignment wrapText="1"/>
    </xf>
    <xf numFmtId="165" fontId="2" fillId="0" borderId="1" xfId="0" applyFont="1" applyFill="1" applyBorder="1" applyAlignment="1"/>
    <xf numFmtId="4" fontId="4" fillId="0" borderId="1" xfId="1" applyNumberFormat="1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/>
    </xf>
    <xf numFmtId="165" fontId="2" fillId="0" borderId="0" xfId="0" applyFont="1" applyFill="1" applyAlignment="1">
      <alignment horizontal="right"/>
    </xf>
    <xf numFmtId="165" fontId="2" fillId="0" borderId="0" xfId="0" applyFont="1" applyFill="1" applyAlignment="1">
      <alignment horizontal="right" wrapText="1"/>
    </xf>
    <xf numFmtId="165" fontId="2" fillId="0" borderId="1" xfId="0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/>
    </xf>
    <xf numFmtId="165" fontId="2" fillId="0" borderId="8" xfId="0" applyFont="1" applyFill="1" applyBorder="1" applyAlignment="1">
      <alignment horizontal="left" vertical="top" wrapText="1"/>
    </xf>
    <xf numFmtId="165" fontId="0" fillId="0" borderId="9" xfId="0" applyBorder="1" applyAlignment="1">
      <alignment horizontal="left" vertical="top"/>
    </xf>
    <xf numFmtId="165" fontId="0" fillId="0" borderId="10" xfId="0" applyBorder="1" applyAlignment="1">
      <alignment horizontal="left" vertical="top"/>
    </xf>
    <xf numFmtId="165" fontId="0" fillId="0" borderId="11" xfId="0" applyBorder="1" applyAlignment="1">
      <alignment horizontal="left" vertical="top"/>
    </xf>
    <xf numFmtId="165" fontId="0" fillId="0" borderId="12" xfId="0" applyBorder="1" applyAlignment="1">
      <alignment horizontal="left" vertical="top"/>
    </xf>
    <xf numFmtId="165" fontId="0" fillId="0" borderId="13" xfId="0" applyBorder="1" applyAlignment="1">
      <alignment horizontal="left" vertical="top"/>
    </xf>
    <xf numFmtId="165" fontId="2" fillId="0" borderId="5" xfId="0" applyFont="1" applyFill="1" applyBorder="1" applyAlignment="1">
      <alignment horizontal="left" vertical="top" wrapText="1"/>
    </xf>
    <xf numFmtId="165" fontId="2" fillId="0" borderId="7" xfId="0" applyFont="1" applyFill="1" applyBorder="1" applyAlignment="1">
      <alignment horizontal="left" vertical="top" wrapText="1"/>
    </xf>
    <xf numFmtId="165" fontId="2" fillId="0" borderId="6" xfId="0" applyFont="1" applyFill="1" applyBorder="1" applyAlignment="1">
      <alignment horizontal="left" vertical="top" wrapText="1"/>
    </xf>
    <xf numFmtId="165" fontId="2" fillId="0" borderId="3" xfId="0" applyFont="1" applyFill="1" applyBorder="1" applyAlignment="1">
      <alignment horizontal="left" vertical="top" wrapText="1"/>
    </xf>
    <xf numFmtId="165" fontId="2" fillId="0" borderId="14" xfId="0" applyFont="1" applyFill="1" applyBorder="1" applyAlignment="1">
      <alignment horizontal="left" vertical="top" wrapText="1"/>
    </xf>
    <xf numFmtId="165" fontId="0" fillId="0" borderId="14" xfId="0" applyBorder="1" applyAlignment="1"/>
    <xf numFmtId="165" fontId="0" fillId="0" borderId="4" xfId="0" applyBorder="1" applyAlignment="1"/>
    <xf numFmtId="165" fontId="2" fillId="0" borderId="0" xfId="0" applyFont="1" applyFill="1" applyAlignment="1">
      <alignment horizontal="right" wrapText="1"/>
    </xf>
    <xf numFmtId="165" fontId="2" fillId="0" borderId="0" xfId="0" applyFont="1" applyFill="1" applyAlignment="1">
      <alignment horizontal="right"/>
    </xf>
    <xf numFmtId="49" fontId="2" fillId="0" borderId="5" xfId="0" applyNumberFormat="1" applyFont="1" applyFill="1" applyBorder="1" applyAlignment="1">
      <alignment horizontal="left" vertical="top"/>
    </xf>
    <xf numFmtId="49" fontId="2" fillId="0" borderId="7" xfId="0" applyNumberFormat="1" applyFont="1" applyFill="1" applyBorder="1" applyAlignment="1">
      <alignment horizontal="left" vertical="top"/>
    </xf>
    <xf numFmtId="49" fontId="2" fillId="0" borderId="6" xfId="0" applyNumberFormat="1" applyFont="1" applyFill="1" applyBorder="1" applyAlignment="1">
      <alignment horizontal="left" vertical="top"/>
    </xf>
    <xf numFmtId="165" fontId="5" fillId="0" borderId="2" xfId="0" applyFont="1" applyFill="1" applyBorder="1" applyAlignment="1">
      <alignment horizontal="center"/>
    </xf>
    <xf numFmtId="165" fontId="2" fillId="0" borderId="1" xfId="0" applyFont="1" applyFill="1" applyBorder="1" applyAlignment="1">
      <alignment horizontal="center" vertical="center" wrapText="1"/>
    </xf>
    <xf numFmtId="165" fontId="2" fillId="0" borderId="1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top" wrapText="1"/>
    </xf>
    <xf numFmtId="165" fontId="0" fillId="0" borderId="9" xfId="0" applyBorder="1" applyAlignment="1">
      <alignment horizontal="left" vertical="top" wrapText="1"/>
    </xf>
    <xf numFmtId="49" fontId="2" fillId="0" borderId="10" xfId="0" applyNumberFormat="1" applyFont="1" applyFill="1" applyBorder="1" applyAlignment="1">
      <alignment horizontal="left" vertical="top" wrapText="1"/>
    </xf>
    <xf numFmtId="165" fontId="0" fillId="0" borderId="11" xfId="0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165" fontId="0" fillId="0" borderId="13" xfId="0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/>
    </xf>
    <xf numFmtId="49" fontId="2" fillId="0" borderId="10" xfId="0" applyNumberFormat="1" applyFont="1" applyFill="1" applyBorder="1" applyAlignment="1">
      <alignment horizontal="left" vertical="top"/>
    </xf>
    <xf numFmtId="49" fontId="2" fillId="0" borderId="12" xfId="0" applyNumberFormat="1" applyFont="1" applyFill="1" applyBorder="1" applyAlignment="1">
      <alignment horizontal="left" vertical="top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tabSelected="1" view="pageLayout" topLeftCell="G1" zoomScaleNormal="85" workbookViewId="0">
      <selection activeCell="M1" sqref="M1:Q1"/>
    </sheetView>
  </sheetViews>
  <sheetFormatPr defaultColWidth="9.140625" defaultRowHeight="15" x14ac:dyDescent="0.25"/>
  <cols>
    <col min="1" max="1" width="14.42578125" style="4" customWidth="1"/>
    <col min="2" max="2" width="27" style="4" customWidth="1"/>
    <col min="3" max="3" width="25.140625" style="4" customWidth="1"/>
    <col min="4" max="4" width="18.42578125" style="4" customWidth="1"/>
    <col min="5" max="5" width="22.42578125" style="4" customWidth="1"/>
    <col min="6" max="17" width="16.28515625" style="4" customWidth="1"/>
    <col min="18" max="16384" width="9.140625" style="4"/>
  </cols>
  <sheetData>
    <row r="1" spans="1:17" s="1" customFormat="1" ht="81.2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9" t="s">
        <v>38</v>
      </c>
      <c r="N1" s="30"/>
      <c r="O1" s="30"/>
      <c r="P1" s="30"/>
      <c r="Q1" s="30"/>
    </row>
    <row r="2" spans="1:17" s="1" customFormat="1" ht="39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/>
      <c r="N2" s="11"/>
      <c r="O2" s="11"/>
      <c r="P2" s="30" t="s">
        <v>22</v>
      </c>
      <c r="Q2" s="30"/>
    </row>
    <row r="3" spans="1:17" s="1" customFormat="1" ht="27.75" customHeight="1" x14ac:dyDescent="0.25">
      <c r="A3" s="34" t="s">
        <v>37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s="1" customFormat="1" ht="59.25" customHeight="1" x14ac:dyDescent="0.25">
      <c r="A4" s="35" t="s">
        <v>27</v>
      </c>
      <c r="B4" s="35" t="s">
        <v>28</v>
      </c>
      <c r="C4" s="35" t="s">
        <v>0</v>
      </c>
      <c r="D4" s="35" t="s">
        <v>1</v>
      </c>
      <c r="E4" s="35" t="s">
        <v>21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1" customFormat="1" ht="15.75" x14ac:dyDescent="0.25">
      <c r="A5" s="35"/>
      <c r="B5" s="35"/>
      <c r="C5" s="35"/>
      <c r="D5" s="35"/>
      <c r="E5" s="36" t="s">
        <v>2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s="1" customFormat="1" ht="24" customHeight="1" x14ac:dyDescent="0.25">
      <c r="A6" s="35"/>
      <c r="B6" s="35"/>
      <c r="C6" s="35"/>
      <c r="D6" s="35"/>
      <c r="E6" s="36"/>
      <c r="F6" s="10" t="s">
        <v>3</v>
      </c>
      <c r="G6" s="15" t="s">
        <v>4</v>
      </c>
      <c r="H6" s="14" t="s">
        <v>5</v>
      </c>
      <c r="I6" s="14" t="s">
        <v>20</v>
      </c>
      <c r="J6" s="13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</row>
    <row r="7" spans="1:17" s="1" customFormat="1" ht="24" customHeigh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</row>
    <row r="8" spans="1:17" s="3" customFormat="1" ht="29.25" customHeight="1" x14ac:dyDescent="0.25">
      <c r="A8" s="31" t="s">
        <v>23</v>
      </c>
      <c r="B8" s="22" t="s">
        <v>25</v>
      </c>
      <c r="C8" s="22" t="s">
        <v>26</v>
      </c>
      <c r="D8" s="7" t="s">
        <v>14</v>
      </c>
      <c r="E8" s="8">
        <f>F8+G8+H8+I8+J8+K8</f>
        <v>28748894.489999995</v>
      </c>
      <c r="F8" s="8">
        <f>SUM(F9:F12)</f>
        <v>6349456.0599999996</v>
      </c>
      <c r="G8" s="8">
        <f>G10+G11</f>
        <v>6454613.9500000002</v>
      </c>
      <c r="H8" s="8">
        <f t="shared" ref="H8:Q8" si="0">SUM(H9:H12)</f>
        <v>5290087.6399999997</v>
      </c>
      <c r="I8" s="8">
        <f t="shared" si="0"/>
        <v>1772631.58</v>
      </c>
      <c r="J8" s="8">
        <f t="shared" si="0"/>
        <v>4441052.63</v>
      </c>
      <c r="K8" s="8">
        <f t="shared" si="0"/>
        <v>4441052.63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</row>
    <row r="9" spans="1:17" s="3" customFormat="1" ht="32.25" customHeight="1" x14ac:dyDescent="0.25">
      <c r="A9" s="32"/>
      <c r="B9" s="23"/>
      <c r="C9" s="23"/>
      <c r="D9" s="6" t="s">
        <v>15</v>
      </c>
      <c r="E9" s="8">
        <f t="shared" ref="E9:E12" si="1">F9+G9+H9+I9+J9+K9</f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/>
      <c r="M9" s="2">
        <v>0</v>
      </c>
      <c r="N9" s="2">
        <v>0</v>
      </c>
      <c r="O9" s="2">
        <v>0</v>
      </c>
      <c r="P9" s="2">
        <v>0</v>
      </c>
      <c r="Q9" s="2">
        <v>0</v>
      </c>
    </row>
    <row r="10" spans="1:17" s="3" customFormat="1" ht="32.25" customHeight="1" x14ac:dyDescent="0.25">
      <c r="A10" s="32"/>
      <c r="B10" s="23"/>
      <c r="C10" s="23"/>
      <c r="D10" s="6" t="s">
        <v>16</v>
      </c>
      <c r="E10" s="8">
        <f t="shared" si="1"/>
        <v>26877700</v>
      </c>
      <c r="F10" s="2">
        <v>5877900</v>
      </c>
      <c r="G10" s="2">
        <v>5977800</v>
      </c>
      <c r="H10" s="2">
        <v>4900000</v>
      </c>
      <c r="I10" s="2">
        <v>1684000</v>
      </c>
      <c r="J10" s="2">
        <v>4219000</v>
      </c>
      <c r="K10" s="2">
        <v>4219000</v>
      </c>
      <c r="L10" s="2"/>
      <c r="M10" s="2">
        <v>0</v>
      </c>
      <c r="N10" s="2">
        <v>0</v>
      </c>
      <c r="O10" s="2">
        <v>0</v>
      </c>
      <c r="P10" s="2">
        <v>0</v>
      </c>
      <c r="Q10" s="2">
        <v>0</v>
      </c>
    </row>
    <row r="11" spans="1:17" s="3" customFormat="1" ht="32.25" customHeight="1" x14ac:dyDescent="0.25">
      <c r="A11" s="32"/>
      <c r="B11" s="23"/>
      <c r="C11" s="23"/>
      <c r="D11" s="6" t="s">
        <v>17</v>
      </c>
      <c r="E11" s="8">
        <f t="shared" si="1"/>
        <v>1871194.4899999998</v>
      </c>
      <c r="F11" s="2">
        <v>471556.06</v>
      </c>
      <c r="G11" s="2">
        <v>476813.95</v>
      </c>
      <c r="H11" s="2">
        <v>390087.64</v>
      </c>
      <c r="I11" s="2">
        <v>88631.58</v>
      </c>
      <c r="J11" s="2">
        <v>222052.63</v>
      </c>
      <c r="K11" s="2">
        <v>222052.63</v>
      </c>
      <c r="L11" s="2"/>
      <c r="M11" s="2">
        <v>0</v>
      </c>
      <c r="N11" s="2">
        <v>0</v>
      </c>
      <c r="O11" s="2">
        <v>0</v>
      </c>
      <c r="P11" s="2">
        <v>0</v>
      </c>
      <c r="Q11" s="2">
        <v>0</v>
      </c>
    </row>
    <row r="12" spans="1:17" s="3" customFormat="1" ht="65.25" customHeight="1" x14ac:dyDescent="0.25">
      <c r="A12" s="33"/>
      <c r="B12" s="24"/>
      <c r="C12" s="24"/>
      <c r="D12" s="6" t="s">
        <v>18</v>
      </c>
      <c r="E12" s="8">
        <f t="shared" si="1"/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</row>
    <row r="13" spans="1:17" s="3" customFormat="1" ht="34.5" customHeight="1" x14ac:dyDescent="0.25">
      <c r="A13" s="31" t="s">
        <v>24</v>
      </c>
      <c r="B13" s="22" t="s">
        <v>29</v>
      </c>
      <c r="C13" s="22" t="s">
        <v>30</v>
      </c>
      <c r="D13" s="7" t="s">
        <v>14</v>
      </c>
      <c r="E13" s="8">
        <f>SUM(F13:Q13)</f>
        <v>55398186.070000008</v>
      </c>
      <c r="F13" s="8">
        <f t="shared" ref="F13:H13" si="2">F14+F15+F16+F17</f>
        <v>10479624.050000001</v>
      </c>
      <c r="G13" s="8">
        <f t="shared" si="2"/>
        <v>10672504.43</v>
      </c>
      <c r="H13" s="8">
        <f t="shared" si="2"/>
        <v>10906928.880000001</v>
      </c>
      <c r="I13" s="8">
        <v>9950839.5299999993</v>
      </c>
      <c r="J13" s="8">
        <f t="shared" ref="J13:Q13" si="3">J14+J15+J16+J17</f>
        <v>6776469.5899999999</v>
      </c>
      <c r="K13" s="8">
        <f t="shared" si="3"/>
        <v>6611819.5899999999</v>
      </c>
      <c r="L13" s="8">
        <f t="shared" si="3"/>
        <v>0</v>
      </c>
      <c r="M13" s="8">
        <f t="shared" si="3"/>
        <v>0</v>
      </c>
      <c r="N13" s="8">
        <f t="shared" si="3"/>
        <v>0</v>
      </c>
      <c r="O13" s="8">
        <f t="shared" si="3"/>
        <v>0</v>
      </c>
      <c r="P13" s="8">
        <f t="shared" si="3"/>
        <v>0</v>
      </c>
      <c r="Q13" s="8">
        <f t="shared" si="3"/>
        <v>0</v>
      </c>
    </row>
    <row r="14" spans="1:17" s="3" customFormat="1" ht="34.5" customHeight="1" x14ac:dyDescent="0.25">
      <c r="A14" s="32"/>
      <c r="B14" s="23"/>
      <c r="C14" s="23"/>
      <c r="D14" s="6" t="s">
        <v>15</v>
      </c>
      <c r="E14" s="8">
        <f t="shared" ref="E14:E17" si="4">SUM(F14:Q14)</f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</row>
    <row r="15" spans="1:17" s="3" customFormat="1" ht="34.5" customHeight="1" x14ac:dyDescent="0.25">
      <c r="A15" s="32"/>
      <c r="B15" s="23"/>
      <c r="C15" s="23"/>
      <c r="D15" s="6" t="s">
        <v>16</v>
      </c>
      <c r="E15" s="8">
        <f t="shared" si="4"/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</row>
    <row r="16" spans="1:17" s="3" customFormat="1" ht="34.5" customHeight="1" x14ac:dyDescent="0.25">
      <c r="A16" s="32"/>
      <c r="B16" s="23"/>
      <c r="C16" s="23"/>
      <c r="D16" s="6" t="s">
        <v>17</v>
      </c>
      <c r="E16" s="8">
        <f t="shared" si="4"/>
        <v>55398186.070000008</v>
      </c>
      <c r="F16" s="2">
        <v>10479624.050000001</v>
      </c>
      <c r="G16" s="2">
        <v>10672504.43</v>
      </c>
      <c r="H16" s="2">
        <v>10906928.880000001</v>
      </c>
      <c r="I16" s="2">
        <v>9950839.5299999993</v>
      </c>
      <c r="J16" s="2">
        <v>6776469.5899999999</v>
      </c>
      <c r="K16" s="2">
        <v>6611819.5899999999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</row>
    <row r="17" spans="1:18" s="3" customFormat="1" ht="34.5" customHeight="1" x14ac:dyDescent="0.25">
      <c r="A17" s="33"/>
      <c r="B17" s="24"/>
      <c r="C17" s="24"/>
      <c r="D17" s="6" t="s">
        <v>18</v>
      </c>
      <c r="E17" s="8">
        <f t="shared" si="4"/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8" s="3" customFormat="1" ht="34.5" customHeight="1" x14ac:dyDescent="0.25">
      <c r="A18" s="43" t="s">
        <v>31</v>
      </c>
      <c r="B18" s="17"/>
      <c r="C18" s="22"/>
      <c r="D18" s="7" t="s">
        <v>14</v>
      </c>
      <c r="E18" s="8">
        <f>F18+G18+H18+I18+J18+K18</f>
        <v>84147080.559999987</v>
      </c>
      <c r="F18" s="8">
        <f t="shared" ref="F18:Q18" si="5">F13+F8</f>
        <v>16829080.109999999</v>
      </c>
      <c r="G18" s="8">
        <f>G13+G8</f>
        <v>17127118.379999999</v>
      </c>
      <c r="H18" s="8">
        <f t="shared" si="5"/>
        <v>16197016.52</v>
      </c>
      <c r="I18" s="8">
        <f>I13+I8</f>
        <v>11723471.109999999</v>
      </c>
      <c r="J18" s="8">
        <f t="shared" si="5"/>
        <v>11217522.219999999</v>
      </c>
      <c r="K18" s="8">
        <f t="shared" si="5"/>
        <v>11052872.219999999</v>
      </c>
      <c r="L18" s="8">
        <f t="shared" si="5"/>
        <v>0</v>
      </c>
      <c r="M18" s="8">
        <f t="shared" si="5"/>
        <v>0</v>
      </c>
      <c r="N18" s="8">
        <f t="shared" si="5"/>
        <v>0</v>
      </c>
      <c r="O18" s="8">
        <f t="shared" si="5"/>
        <v>0</v>
      </c>
      <c r="P18" s="8">
        <f t="shared" si="5"/>
        <v>0</v>
      </c>
      <c r="Q18" s="8">
        <f t="shared" si="5"/>
        <v>0</v>
      </c>
    </row>
    <row r="19" spans="1:18" s="3" customFormat="1" ht="34.5" customHeight="1" x14ac:dyDescent="0.25">
      <c r="A19" s="44"/>
      <c r="B19" s="19"/>
      <c r="C19" s="23"/>
      <c r="D19" s="6" t="s">
        <v>15</v>
      </c>
      <c r="E19" s="8">
        <f t="shared" ref="E19:E27" si="6">F19+G19+H19+I19+J19+K19</f>
        <v>0</v>
      </c>
      <c r="F19" s="2">
        <f t="shared" ref="F19:Q19" si="7">F14+F9</f>
        <v>0</v>
      </c>
      <c r="G19" s="2">
        <f t="shared" si="7"/>
        <v>0</v>
      </c>
      <c r="H19" s="2">
        <f t="shared" si="7"/>
        <v>0</v>
      </c>
      <c r="I19" s="2">
        <f t="shared" si="7"/>
        <v>0</v>
      </c>
      <c r="J19" s="2">
        <f t="shared" si="7"/>
        <v>0</v>
      </c>
      <c r="K19" s="2">
        <f t="shared" si="7"/>
        <v>0</v>
      </c>
      <c r="L19" s="2">
        <f t="shared" si="7"/>
        <v>0</v>
      </c>
      <c r="M19" s="2">
        <f t="shared" si="7"/>
        <v>0</v>
      </c>
      <c r="N19" s="2">
        <f t="shared" si="7"/>
        <v>0</v>
      </c>
      <c r="O19" s="2">
        <f t="shared" si="7"/>
        <v>0</v>
      </c>
      <c r="P19" s="2">
        <f t="shared" si="7"/>
        <v>0</v>
      </c>
      <c r="Q19" s="2">
        <f t="shared" si="7"/>
        <v>0</v>
      </c>
    </row>
    <row r="20" spans="1:18" s="3" customFormat="1" ht="34.5" customHeight="1" x14ac:dyDescent="0.25">
      <c r="A20" s="44"/>
      <c r="B20" s="19"/>
      <c r="C20" s="23"/>
      <c r="D20" s="6" t="s">
        <v>16</v>
      </c>
      <c r="E20" s="8">
        <f t="shared" si="6"/>
        <v>26877700</v>
      </c>
      <c r="F20" s="2">
        <f t="shared" ref="F20:Q20" si="8">F15+F10</f>
        <v>5877900</v>
      </c>
      <c r="G20" s="2">
        <f t="shared" si="8"/>
        <v>5977800</v>
      </c>
      <c r="H20" s="2">
        <f t="shared" si="8"/>
        <v>4900000</v>
      </c>
      <c r="I20" s="2">
        <f t="shared" si="8"/>
        <v>1684000</v>
      </c>
      <c r="J20" s="2">
        <f t="shared" si="8"/>
        <v>4219000</v>
      </c>
      <c r="K20" s="2">
        <f t="shared" si="8"/>
        <v>4219000</v>
      </c>
      <c r="L20" s="2">
        <f t="shared" si="8"/>
        <v>0</v>
      </c>
      <c r="M20" s="2">
        <f t="shared" si="8"/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2">
        <f t="shared" si="8"/>
        <v>0</v>
      </c>
    </row>
    <row r="21" spans="1:18" s="3" customFormat="1" ht="34.5" customHeight="1" x14ac:dyDescent="0.25">
      <c r="A21" s="44"/>
      <c r="B21" s="19"/>
      <c r="C21" s="23"/>
      <c r="D21" s="6" t="s">
        <v>17</v>
      </c>
      <c r="E21" s="8">
        <f t="shared" si="6"/>
        <v>57269380.560000002</v>
      </c>
      <c r="F21" s="2">
        <f t="shared" ref="F21:Q21" si="9">F16+F11</f>
        <v>10951180.110000001</v>
      </c>
      <c r="G21" s="2">
        <f>G16+G11</f>
        <v>11149318.379999999</v>
      </c>
      <c r="H21" s="2">
        <f t="shared" si="9"/>
        <v>11297016.520000001</v>
      </c>
      <c r="I21" s="2">
        <f>I13+I11</f>
        <v>10039471.109999999</v>
      </c>
      <c r="J21" s="2">
        <f>J16+J11</f>
        <v>6998522.2199999997</v>
      </c>
      <c r="K21" s="2">
        <f>K16+K11</f>
        <v>6833872.2199999997</v>
      </c>
      <c r="L21" s="2">
        <f t="shared" si="9"/>
        <v>0</v>
      </c>
      <c r="M21" s="2">
        <f t="shared" si="9"/>
        <v>0</v>
      </c>
      <c r="N21" s="2">
        <f t="shared" si="9"/>
        <v>0</v>
      </c>
      <c r="O21" s="2">
        <f t="shared" si="9"/>
        <v>0</v>
      </c>
      <c r="P21" s="2">
        <f t="shared" si="9"/>
        <v>0</v>
      </c>
      <c r="Q21" s="2">
        <f t="shared" si="9"/>
        <v>0</v>
      </c>
    </row>
    <row r="22" spans="1:18" s="3" customFormat="1" ht="34.5" customHeight="1" x14ac:dyDescent="0.25">
      <c r="A22" s="45"/>
      <c r="B22" s="21"/>
      <c r="C22" s="24"/>
      <c r="D22" s="6" t="s">
        <v>18</v>
      </c>
      <c r="E22" s="8">
        <f t="shared" si="6"/>
        <v>0</v>
      </c>
      <c r="F22" s="2">
        <f t="shared" ref="F22:Q22" si="10">F17+F12</f>
        <v>0</v>
      </c>
      <c r="G22" s="2">
        <f t="shared" si="10"/>
        <v>0</v>
      </c>
      <c r="H22" s="2">
        <f t="shared" si="10"/>
        <v>0</v>
      </c>
      <c r="I22" s="2">
        <f t="shared" si="10"/>
        <v>0</v>
      </c>
      <c r="J22" s="2">
        <f t="shared" si="10"/>
        <v>0</v>
      </c>
      <c r="K22" s="2">
        <f t="shared" si="10"/>
        <v>0</v>
      </c>
      <c r="L22" s="2">
        <f t="shared" si="10"/>
        <v>0</v>
      </c>
      <c r="M22" s="2">
        <f t="shared" si="10"/>
        <v>0</v>
      </c>
      <c r="N22" s="2">
        <f t="shared" si="10"/>
        <v>0</v>
      </c>
      <c r="O22" s="2">
        <f t="shared" si="10"/>
        <v>0</v>
      </c>
      <c r="P22" s="2">
        <f t="shared" si="10"/>
        <v>0</v>
      </c>
      <c r="Q22" s="2">
        <f t="shared" si="10"/>
        <v>0</v>
      </c>
    </row>
    <row r="23" spans="1:18" s="3" customFormat="1" ht="34.5" customHeight="1" x14ac:dyDescent="0.25">
      <c r="A23" s="16" t="s">
        <v>32</v>
      </c>
      <c r="B23" s="17"/>
      <c r="C23" s="22"/>
      <c r="D23" s="7" t="s">
        <v>14</v>
      </c>
      <c r="E23" s="8">
        <f t="shared" si="6"/>
        <v>84147080.559999987</v>
      </c>
      <c r="F23" s="2">
        <f t="shared" ref="F23:Q23" si="11">F18</f>
        <v>16829080.109999999</v>
      </c>
      <c r="G23" s="2">
        <f t="shared" si="11"/>
        <v>17127118.379999999</v>
      </c>
      <c r="H23" s="2">
        <f t="shared" si="11"/>
        <v>16197016.52</v>
      </c>
      <c r="I23" s="2">
        <f t="shared" si="11"/>
        <v>11723471.109999999</v>
      </c>
      <c r="J23" s="2">
        <f t="shared" si="11"/>
        <v>11217522.219999999</v>
      </c>
      <c r="K23" s="2">
        <f t="shared" si="11"/>
        <v>11052872.219999999</v>
      </c>
      <c r="L23" s="2">
        <f t="shared" si="11"/>
        <v>0</v>
      </c>
      <c r="M23" s="2">
        <f t="shared" si="11"/>
        <v>0</v>
      </c>
      <c r="N23" s="2">
        <f t="shared" si="11"/>
        <v>0</v>
      </c>
      <c r="O23" s="2">
        <f t="shared" si="11"/>
        <v>0</v>
      </c>
      <c r="P23" s="2">
        <f t="shared" si="11"/>
        <v>0</v>
      </c>
      <c r="Q23" s="2">
        <f t="shared" si="11"/>
        <v>0</v>
      </c>
    </row>
    <row r="24" spans="1:18" s="3" customFormat="1" ht="34.5" customHeight="1" x14ac:dyDescent="0.25">
      <c r="A24" s="18"/>
      <c r="B24" s="19"/>
      <c r="C24" s="23"/>
      <c r="D24" s="6" t="s">
        <v>15</v>
      </c>
      <c r="E24" s="8">
        <f t="shared" si="6"/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</row>
    <row r="25" spans="1:18" s="3" customFormat="1" ht="34.5" customHeight="1" x14ac:dyDescent="0.25">
      <c r="A25" s="18"/>
      <c r="B25" s="19"/>
      <c r="C25" s="23"/>
      <c r="D25" s="6" t="s">
        <v>16</v>
      </c>
      <c r="E25" s="8">
        <f t="shared" si="6"/>
        <v>26877700</v>
      </c>
      <c r="F25" s="8">
        <f t="shared" ref="F25:Q26" si="12">F20</f>
        <v>5877900</v>
      </c>
      <c r="G25" s="8">
        <f t="shared" si="12"/>
        <v>5977800</v>
      </c>
      <c r="H25" s="8">
        <f t="shared" si="12"/>
        <v>4900000</v>
      </c>
      <c r="I25" s="8">
        <f t="shared" si="12"/>
        <v>1684000</v>
      </c>
      <c r="J25" s="8">
        <f t="shared" si="12"/>
        <v>4219000</v>
      </c>
      <c r="K25" s="8">
        <f t="shared" si="12"/>
        <v>4219000</v>
      </c>
      <c r="L25" s="8">
        <f t="shared" si="12"/>
        <v>0</v>
      </c>
      <c r="M25" s="8">
        <f t="shared" si="12"/>
        <v>0</v>
      </c>
      <c r="N25" s="8">
        <f t="shared" si="12"/>
        <v>0</v>
      </c>
      <c r="O25" s="8">
        <f t="shared" si="12"/>
        <v>0</v>
      </c>
      <c r="P25" s="8">
        <f t="shared" si="12"/>
        <v>0</v>
      </c>
      <c r="Q25" s="8">
        <f t="shared" si="12"/>
        <v>0</v>
      </c>
    </row>
    <row r="26" spans="1:18" s="3" customFormat="1" ht="34.5" customHeight="1" x14ac:dyDescent="0.25">
      <c r="A26" s="18"/>
      <c r="B26" s="19"/>
      <c r="C26" s="23"/>
      <c r="D26" s="6" t="s">
        <v>17</v>
      </c>
      <c r="E26" s="8">
        <f t="shared" si="6"/>
        <v>57269380.560000002</v>
      </c>
      <c r="F26" s="8">
        <f t="shared" si="12"/>
        <v>10951180.110000001</v>
      </c>
      <c r="G26" s="8">
        <f t="shared" si="12"/>
        <v>11149318.379999999</v>
      </c>
      <c r="H26" s="8">
        <f t="shared" si="12"/>
        <v>11297016.520000001</v>
      </c>
      <c r="I26" s="8">
        <f t="shared" si="12"/>
        <v>10039471.109999999</v>
      </c>
      <c r="J26" s="8">
        <f t="shared" si="12"/>
        <v>6998522.2199999997</v>
      </c>
      <c r="K26" s="8">
        <f t="shared" si="12"/>
        <v>6833872.2199999997</v>
      </c>
      <c r="L26" s="8">
        <f t="shared" si="12"/>
        <v>0</v>
      </c>
      <c r="M26" s="8">
        <f t="shared" si="12"/>
        <v>0</v>
      </c>
      <c r="N26" s="8">
        <f t="shared" si="12"/>
        <v>0</v>
      </c>
      <c r="O26" s="8">
        <f t="shared" si="12"/>
        <v>0</v>
      </c>
      <c r="P26" s="8">
        <f t="shared" si="12"/>
        <v>0</v>
      </c>
      <c r="Q26" s="8">
        <f t="shared" si="12"/>
        <v>0</v>
      </c>
    </row>
    <row r="27" spans="1:18" s="3" customFormat="1" ht="34.5" customHeight="1" x14ac:dyDescent="0.25">
      <c r="A27" s="20"/>
      <c r="B27" s="21"/>
      <c r="C27" s="24"/>
      <c r="D27" s="6" t="s">
        <v>18</v>
      </c>
      <c r="E27" s="8">
        <f t="shared" si="6"/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</row>
    <row r="28" spans="1:18" s="1" customFormat="1" ht="32.25" customHeight="1" x14ac:dyDescent="0.25">
      <c r="A28" s="25" t="s">
        <v>19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</row>
    <row r="29" spans="1:18" s="1" customFormat="1" ht="32.25" customHeight="1" x14ac:dyDescent="0.25">
      <c r="A29" s="37" t="s">
        <v>33</v>
      </c>
      <c r="B29" s="38"/>
      <c r="C29" s="22"/>
      <c r="D29" s="7" t="s">
        <v>14</v>
      </c>
      <c r="E29" s="8">
        <v>0</v>
      </c>
      <c r="F29" s="8">
        <v>0</v>
      </c>
      <c r="G29" s="8">
        <v>0</v>
      </c>
      <c r="H29" s="8">
        <v>0</v>
      </c>
      <c r="I29" s="8">
        <f t="shared" ref="I29:Q29" si="13">I30+I31+I32+I33</f>
        <v>0</v>
      </c>
      <c r="J29" s="8">
        <f t="shared" si="13"/>
        <v>0</v>
      </c>
      <c r="K29" s="8">
        <f t="shared" si="13"/>
        <v>0</v>
      </c>
      <c r="L29" s="8">
        <f t="shared" si="13"/>
        <v>0</v>
      </c>
      <c r="M29" s="8">
        <f t="shared" si="13"/>
        <v>0</v>
      </c>
      <c r="N29" s="8">
        <f t="shared" si="13"/>
        <v>0</v>
      </c>
      <c r="O29" s="8">
        <f t="shared" si="13"/>
        <v>0</v>
      </c>
      <c r="P29" s="8">
        <f t="shared" si="13"/>
        <v>0</v>
      </c>
      <c r="Q29" s="8">
        <f t="shared" si="13"/>
        <v>0</v>
      </c>
      <c r="R29" s="3"/>
    </row>
    <row r="30" spans="1:18" s="1" customFormat="1" ht="32.25" customHeight="1" x14ac:dyDescent="0.25">
      <c r="A30" s="39"/>
      <c r="B30" s="40"/>
      <c r="C30" s="23"/>
      <c r="D30" s="6" t="s">
        <v>15</v>
      </c>
      <c r="E30" s="8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3"/>
    </row>
    <row r="31" spans="1:18" s="1" customFormat="1" ht="32.25" customHeight="1" x14ac:dyDescent="0.25">
      <c r="A31" s="39"/>
      <c r="B31" s="40"/>
      <c r="C31" s="23"/>
      <c r="D31" s="6" t="s">
        <v>16</v>
      </c>
      <c r="E31" s="8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3"/>
    </row>
    <row r="32" spans="1:18" s="1" customFormat="1" ht="32.25" customHeight="1" x14ac:dyDescent="0.25">
      <c r="A32" s="39"/>
      <c r="B32" s="40"/>
      <c r="C32" s="23"/>
      <c r="D32" s="6" t="s">
        <v>17</v>
      </c>
      <c r="E32" s="8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3"/>
    </row>
    <row r="33" spans="1:18" s="1" customFormat="1" ht="32.25" customHeight="1" x14ac:dyDescent="0.25">
      <c r="A33" s="41"/>
      <c r="B33" s="42"/>
      <c r="C33" s="24"/>
      <c r="D33" s="6" t="s">
        <v>18</v>
      </c>
      <c r="E33" s="8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3"/>
    </row>
    <row r="34" spans="1:18" s="3" customFormat="1" ht="34.5" customHeight="1" x14ac:dyDescent="0.25">
      <c r="A34" s="16" t="s">
        <v>32</v>
      </c>
      <c r="B34" s="17"/>
      <c r="C34" s="22"/>
      <c r="D34" s="7" t="s">
        <v>14</v>
      </c>
      <c r="E34" s="8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f t="shared" ref="K34:Q34" si="14">K35+K36+K37+K38</f>
        <v>0</v>
      </c>
      <c r="L34" s="2">
        <f t="shared" si="14"/>
        <v>0</v>
      </c>
      <c r="M34" s="2">
        <f t="shared" si="14"/>
        <v>0</v>
      </c>
      <c r="N34" s="2">
        <f t="shared" si="14"/>
        <v>0</v>
      </c>
      <c r="O34" s="2">
        <f t="shared" si="14"/>
        <v>0</v>
      </c>
      <c r="P34" s="2">
        <f t="shared" si="14"/>
        <v>0</v>
      </c>
      <c r="Q34" s="2">
        <f t="shared" si="14"/>
        <v>0</v>
      </c>
    </row>
    <row r="35" spans="1:18" s="3" customFormat="1" ht="34.5" customHeight="1" x14ac:dyDescent="0.25">
      <c r="A35" s="18"/>
      <c r="B35" s="19"/>
      <c r="C35" s="23"/>
      <c r="D35" s="6" t="s">
        <v>15</v>
      </c>
      <c r="E35" s="8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</row>
    <row r="36" spans="1:18" s="3" customFormat="1" ht="34.5" customHeight="1" x14ac:dyDescent="0.25">
      <c r="A36" s="18"/>
      <c r="B36" s="19"/>
      <c r="C36" s="23"/>
      <c r="D36" s="6" t="s">
        <v>16</v>
      </c>
      <c r="E36" s="8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</row>
    <row r="37" spans="1:18" s="3" customFormat="1" ht="34.5" customHeight="1" x14ac:dyDescent="0.25">
      <c r="A37" s="18"/>
      <c r="B37" s="19"/>
      <c r="C37" s="23"/>
      <c r="D37" s="6" t="s">
        <v>17</v>
      </c>
      <c r="E37" s="8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</row>
    <row r="38" spans="1:18" s="3" customFormat="1" ht="34.5" customHeight="1" x14ac:dyDescent="0.25">
      <c r="A38" s="20"/>
      <c r="B38" s="21"/>
      <c r="C38" s="24"/>
      <c r="D38" s="6" t="s">
        <v>18</v>
      </c>
      <c r="E38" s="8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</row>
    <row r="39" spans="1:18" s="1" customFormat="1" ht="32.25" customHeight="1" x14ac:dyDescent="0.25">
      <c r="A39" s="25" t="s">
        <v>19</v>
      </c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</row>
    <row r="40" spans="1:18" s="3" customFormat="1" ht="34.5" customHeight="1" x14ac:dyDescent="0.25">
      <c r="A40" s="16" t="s">
        <v>34</v>
      </c>
      <c r="B40" s="17"/>
      <c r="C40" s="22"/>
      <c r="D40" s="7" t="s">
        <v>14</v>
      </c>
      <c r="E40" s="8">
        <f>F40+G40+H40+I40+J40+K40</f>
        <v>28748894.489999995</v>
      </c>
      <c r="F40" s="8">
        <f t="shared" ref="F40:K40" si="15">F42+F43</f>
        <v>6349456.0599999996</v>
      </c>
      <c r="G40" s="8">
        <f t="shared" si="15"/>
        <v>6454613.9500000002</v>
      </c>
      <c r="H40" s="8">
        <f t="shared" si="15"/>
        <v>5290087.6399999997</v>
      </c>
      <c r="I40" s="8">
        <f t="shared" si="15"/>
        <v>1772631.58</v>
      </c>
      <c r="J40" s="8">
        <f t="shared" si="15"/>
        <v>4441052.63</v>
      </c>
      <c r="K40" s="8">
        <f t="shared" si="15"/>
        <v>4441052.63</v>
      </c>
      <c r="L40" s="2">
        <f t="shared" ref="L40:Q40" si="16">L41+L42+L43+L44</f>
        <v>0</v>
      </c>
      <c r="M40" s="2">
        <f t="shared" si="16"/>
        <v>0</v>
      </c>
      <c r="N40" s="2">
        <f t="shared" si="16"/>
        <v>0</v>
      </c>
      <c r="O40" s="2">
        <f t="shared" si="16"/>
        <v>0</v>
      </c>
      <c r="P40" s="2">
        <f t="shared" si="16"/>
        <v>0</v>
      </c>
      <c r="Q40" s="2">
        <f t="shared" si="16"/>
        <v>0</v>
      </c>
    </row>
    <row r="41" spans="1:18" s="3" customFormat="1" ht="34.5" customHeight="1" x14ac:dyDescent="0.25">
      <c r="A41" s="18"/>
      <c r="B41" s="19"/>
      <c r="C41" s="23"/>
      <c r="D41" s="6" t="s">
        <v>15</v>
      </c>
      <c r="E41" s="8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</row>
    <row r="42" spans="1:18" s="3" customFormat="1" ht="34.5" customHeight="1" x14ac:dyDescent="0.25">
      <c r="A42" s="18"/>
      <c r="B42" s="19"/>
      <c r="C42" s="23"/>
      <c r="D42" s="6" t="s">
        <v>16</v>
      </c>
      <c r="E42" s="8">
        <f>F42+G42+H42+I42+J42+K42</f>
        <v>26877700</v>
      </c>
      <c r="F42" s="2">
        <v>5877900</v>
      </c>
      <c r="G42" s="2">
        <v>5977800</v>
      </c>
      <c r="H42" s="2">
        <v>4900000</v>
      </c>
      <c r="I42" s="2">
        <v>1684000</v>
      </c>
      <c r="J42" s="2">
        <v>4219000</v>
      </c>
      <c r="K42" s="2">
        <v>4219000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</row>
    <row r="43" spans="1:18" s="3" customFormat="1" ht="34.5" customHeight="1" x14ac:dyDescent="0.25">
      <c r="A43" s="18"/>
      <c r="B43" s="19"/>
      <c r="C43" s="23"/>
      <c r="D43" s="6" t="s">
        <v>17</v>
      </c>
      <c r="E43" s="8">
        <f>F43+G43+H43+I43+J43+K43</f>
        <v>1871194.4899999998</v>
      </c>
      <c r="F43" s="2">
        <v>471556.06</v>
      </c>
      <c r="G43" s="2">
        <v>476813.95</v>
      </c>
      <c r="H43" s="2">
        <v>390087.64</v>
      </c>
      <c r="I43" s="2">
        <v>88631.58</v>
      </c>
      <c r="J43" s="2">
        <v>222052.63</v>
      </c>
      <c r="K43" s="2">
        <v>222052.63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</row>
    <row r="44" spans="1:18" s="3" customFormat="1" ht="34.5" customHeight="1" x14ac:dyDescent="0.25">
      <c r="A44" s="20"/>
      <c r="B44" s="21"/>
      <c r="C44" s="24"/>
      <c r="D44" s="6" t="s">
        <v>18</v>
      </c>
      <c r="E44" s="8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</row>
    <row r="45" spans="1:18" s="3" customFormat="1" ht="34.5" customHeight="1" x14ac:dyDescent="0.25">
      <c r="A45" s="16" t="s">
        <v>35</v>
      </c>
      <c r="B45" s="17"/>
      <c r="C45" s="22"/>
      <c r="D45" s="7" t="s">
        <v>14</v>
      </c>
      <c r="E45" s="8">
        <f>F45+G45+H45+I45+J45+K45</f>
        <v>55398186.070000008</v>
      </c>
      <c r="F45" s="8">
        <v>10479624.050000001</v>
      </c>
      <c r="G45" s="8">
        <v>10672504.43</v>
      </c>
      <c r="H45" s="8">
        <v>10906928.880000001</v>
      </c>
      <c r="I45" s="8">
        <f>I47+I48</f>
        <v>9950839.5299999993</v>
      </c>
      <c r="J45" s="8">
        <f>J46+J48</f>
        <v>6776469.5899999999</v>
      </c>
      <c r="K45" s="8">
        <f>K46+K48</f>
        <v>6611819.5899999999</v>
      </c>
      <c r="L45" s="2">
        <f t="shared" ref="L45:Q45" si="17">L46+L47+L48+L49</f>
        <v>0</v>
      </c>
      <c r="M45" s="2">
        <f t="shared" si="17"/>
        <v>0</v>
      </c>
      <c r="N45" s="2">
        <f t="shared" si="17"/>
        <v>0</v>
      </c>
      <c r="O45" s="2">
        <f t="shared" si="17"/>
        <v>0</v>
      </c>
      <c r="P45" s="2">
        <f t="shared" si="17"/>
        <v>0</v>
      </c>
      <c r="Q45" s="2">
        <f t="shared" si="17"/>
        <v>0</v>
      </c>
    </row>
    <row r="46" spans="1:18" s="3" customFormat="1" ht="34.5" customHeight="1" x14ac:dyDescent="0.25">
      <c r="A46" s="18"/>
      <c r="B46" s="19"/>
      <c r="C46" s="23"/>
      <c r="D46" s="6" t="s">
        <v>15</v>
      </c>
      <c r="E46" s="8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</row>
    <row r="47" spans="1:18" s="3" customFormat="1" ht="34.5" customHeight="1" x14ac:dyDescent="0.25">
      <c r="A47" s="18"/>
      <c r="B47" s="19"/>
      <c r="C47" s="23"/>
      <c r="D47" s="6" t="s">
        <v>16</v>
      </c>
      <c r="E47" s="8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</row>
    <row r="48" spans="1:18" s="3" customFormat="1" ht="34.5" customHeight="1" x14ac:dyDescent="0.25">
      <c r="A48" s="18"/>
      <c r="B48" s="19"/>
      <c r="C48" s="23"/>
      <c r="D48" s="6" t="s">
        <v>17</v>
      </c>
      <c r="E48" s="8">
        <f>F48+G48+H48+I48+J48+K48</f>
        <v>55398186.070000008</v>
      </c>
      <c r="F48" s="2">
        <v>10479624.050000001</v>
      </c>
      <c r="G48" s="2">
        <v>10672504.43</v>
      </c>
      <c r="H48" s="2">
        <v>10906928.880000001</v>
      </c>
      <c r="I48" s="2">
        <v>9950839.5299999993</v>
      </c>
      <c r="J48" s="2">
        <v>6776469.5899999999</v>
      </c>
      <c r="K48" s="2">
        <v>6611819.5899999999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</row>
    <row r="49" spans="1:17" s="3" customFormat="1" ht="34.5" customHeight="1" x14ac:dyDescent="0.25">
      <c r="A49" s="20"/>
      <c r="B49" s="21"/>
      <c r="C49" s="24"/>
      <c r="D49" s="6" t="s">
        <v>18</v>
      </c>
      <c r="E49" s="8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</row>
    <row r="50" spans="1:17" s="1" customFormat="1" ht="32.25" customHeight="1" x14ac:dyDescent="0.25">
      <c r="A50" s="25" t="s">
        <v>36</v>
      </c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</row>
    <row r="51" spans="1:17" s="1" customFormat="1" ht="32.25" customHeight="1" x14ac:dyDescent="0.25"/>
    <row r="52" spans="1:17" s="1" customFormat="1" ht="32.25" customHeight="1" x14ac:dyDescent="0.25"/>
    <row r="53" spans="1:17" s="1" customFormat="1" ht="32.25" customHeight="1" x14ac:dyDescent="0.25"/>
    <row r="54" spans="1:17" s="1" customFormat="1" ht="32.25" customHeight="1" x14ac:dyDescent="0.25"/>
    <row r="55" spans="1:17" s="1" customFormat="1" ht="32.25" customHeight="1" x14ac:dyDescent="0.25"/>
    <row r="56" spans="1:17" s="1" customFormat="1" ht="32.25" customHeight="1" x14ac:dyDescent="0.25"/>
    <row r="57" spans="1:17" s="1" customFormat="1" ht="32.25" customHeight="1" x14ac:dyDescent="0.25"/>
    <row r="58" spans="1:17" s="1" customFormat="1" ht="32.25" customHeight="1" x14ac:dyDescent="0.25"/>
    <row r="59" spans="1:17" s="1" customFormat="1" ht="32.25" customHeight="1" x14ac:dyDescent="0.25"/>
    <row r="60" spans="1:17" s="1" customFormat="1" ht="32.25" customHeight="1" x14ac:dyDescent="0.25"/>
    <row r="61" spans="1:17" s="1" customFormat="1" ht="29.25" customHeight="1" x14ac:dyDescent="0.25"/>
    <row r="62" spans="1:17" s="1" customFormat="1" ht="32.25" customHeight="1" x14ac:dyDescent="0.25"/>
    <row r="63" spans="1:17" s="1" customFormat="1" ht="32.25" customHeight="1" x14ac:dyDescent="0.25"/>
    <row r="64" spans="1:17" s="1" customFormat="1" ht="32.25" customHeight="1" x14ac:dyDescent="0.25"/>
    <row r="65" spans="1:18" s="1" customFormat="1" ht="32.25" customHeight="1" x14ac:dyDescent="0.25"/>
    <row r="66" spans="1:18" s="1" customFormat="1" ht="29.2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8" s="1" customFormat="1" ht="32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8" s="1" customFormat="1" ht="32.2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8" s="1" customFormat="1" ht="32.2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8" s="1" customFormat="1" ht="32.2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8" x14ac:dyDescent="0.25">
      <c r="R71" s="1"/>
    </row>
    <row r="72" spans="1:18" x14ac:dyDescent="0.25">
      <c r="R72" s="1"/>
    </row>
    <row r="73" spans="1:18" x14ac:dyDescent="0.25">
      <c r="R73" s="1"/>
    </row>
    <row r="74" spans="1:18" x14ac:dyDescent="0.25">
      <c r="R74" s="1"/>
    </row>
    <row r="75" spans="1:18" x14ac:dyDescent="0.25">
      <c r="R75" s="1"/>
    </row>
  </sheetData>
  <mergeCells count="31">
    <mergeCell ref="A39:Q39"/>
    <mergeCell ref="A40:B44"/>
    <mergeCell ref="C40:C44"/>
    <mergeCell ref="C23:C27"/>
    <mergeCell ref="A28:Q28"/>
    <mergeCell ref="A23:B27"/>
    <mergeCell ref="D4:D6"/>
    <mergeCell ref="E4:Q4"/>
    <mergeCell ref="E5:E6"/>
    <mergeCell ref="C34:C38"/>
    <mergeCell ref="A34:B38"/>
    <mergeCell ref="A29:B33"/>
    <mergeCell ref="C29:C33"/>
    <mergeCell ref="C18:C22"/>
    <mergeCell ref="A18:B22"/>
    <mergeCell ref="A45:B49"/>
    <mergeCell ref="C45:C49"/>
    <mergeCell ref="A50:Q50"/>
    <mergeCell ref="M1:Q1"/>
    <mergeCell ref="A13:A17"/>
    <mergeCell ref="B13:B17"/>
    <mergeCell ref="P2:Q2"/>
    <mergeCell ref="C13:C17"/>
    <mergeCell ref="A3:Q3"/>
    <mergeCell ref="A8:A12"/>
    <mergeCell ref="B8:B12"/>
    <mergeCell ref="C8:C12"/>
    <mergeCell ref="F5:Q5"/>
    <mergeCell ref="A4:A6"/>
    <mergeCell ref="B4:B6"/>
    <mergeCell ref="C4:C6"/>
  </mergeCells>
  <pageMargins left="0.70866141732283472" right="0.70866141732283472" top="0.74803149606299213" bottom="0.74803149606299213" header="0.31496062992125984" footer="0.31496062992125984"/>
  <pageSetup paperSize="9" scale="43" firstPageNumber="13" fitToHeight="5" orientation="landscape" useFirstPageNumber="1" verticalDpi="180" r:id="rId1"/>
  <headerFooter>
    <oddHeader>&amp;C3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 Основ. мероприят.</vt:lpstr>
      <vt:lpstr>'2. Основ. мероприят.'!Заголовки_для_печати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2021-11-01T09:38:39Z</dcterms:modified>
</cp:coreProperties>
</file>