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 2" sheetId="1" r:id="rId1"/>
  </sheets>
  <definedNames>
    <definedName name="_xlnm.Print_Titles" localSheetId="0">'таб 2'!$8:$11</definedName>
  </definedNames>
  <calcPr calcId="144525"/>
</workbook>
</file>

<file path=xl/calcChain.xml><?xml version="1.0" encoding="utf-8"?>
<calcChain xmlns="http://schemas.openxmlformats.org/spreadsheetml/2006/main">
  <c r="Q71" i="1" l="1"/>
  <c r="Q70" i="1"/>
  <c r="Q67" i="1"/>
  <c r="Q64" i="1"/>
  <c r="Q52" i="1"/>
  <c r="Q46" i="1"/>
  <c r="Q62" i="1" s="1"/>
  <c r="Q44" i="1"/>
  <c r="Q43" i="1"/>
  <c r="Q59" i="1" s="1"/>
  <c r="Q75" i="1" s="1"/>
  <c r="Q41" i="1"/>
  <c r="Q57" i="1" s="1"/>
  <c r="Q73" i="1" s="1"/>
  <c r="Q39" i="1"/>
  <c r="Q38" i="1"/>
  <c r="Q49" i="1" s="1"/>
  <c r="Q32" i="1"/>
  <c r="Q30" i="1"/>
  <c r="Q27" i="1" s="1"/>
  <c r="Q22" i="1"/>
  <c r="Q20" i="1"/>
  <c r="Q72" i="1" s="1"/>
  <c r="Q12" i="1"/>
  <c r="P71" i="1"/>
  <c r="P70" i="1"/>
  <c r="P67" i="1"/>
  <c r="P64" i="1"/>
  <c r="P49" i="1"/>
  <c r="P46" i="1"/>
  <c r="P62" i="1" s="1"/>
  <c r="P44" i="1"/>
  <c r="P60" i="1" s="1"/>
  <c r="P43" i="1"/>
  <c r="P59" i="1" s="1"/>
  <c r="P75" i="1" s="1"/>
  <c r="P41" i="1"/>
  <c r="P57" i="1" s="1"/>
  <c r="P73" i="1" s="1"/>
  <c r="P39" i="1"/>
  <c r="P55" i="1" s="1"/>
  <c r="P38" i="1"/>
  <c r="P32" i="1"/>
  <c r="P30" i="1"/>
  <c r="P27" i="1" s="1"/>
  <c r="P22" i="1"/>
  <c r="P20" i="1"/>
  <c r="P12" i="1"/>
  <c r="O71" i="1"/>
  <c r="O70" i="1"/>
  <c r="O67" i="1"/>
  <c r="O64" i="1"/>
  <c r="O60" i="1"/>
  <c r="O59" i="1"/>
  <c r="O49" i="1"/>
  <c r="O46" i="1"/>
  <c r="O62" i="1" s="1"/>
  <c r="O78" i="1" s="1"/>
  <c r="O44" i="1"/>
  <c r="O43" i="1"/>
  <c r="O41" i="1"/>
  <c r="O39" i="1"/>
  <c r="O55" i="1" s="1"/>
  <c r="O38" i="1"/>
  <c r="O54" i="1" s="1"/>
  <c r="O65" i="1" s="1"/>
  <c r="O32" i="1"/>
  <c r="O30" i="1"/>
  <c r="O27" i="1" s="1"/>
  <c r="O22" i="1"/>
  <c r="O20" i="1"/>
  <c r="O72" i="1" s="1"/>
  <c r="O12" i="1"/>
  <c r="N71" i="1"/>
  <c r="N70" i="1"/>
  <c r="N67" i="1"/>
  <c r="N64" i="1"/>
  <c r="N59" i="1"/>
  <c r="N75" i="1" s="1"/>
  <c r="N49" i="1"/>
  <c r="N60" i="1" s="1"/>
  <c r="N46" i="1"/>
  <c r="N62" i="1" s="1"/>
  <c r="N78" i="1" s="1"/>
  <c r="N44" i="1"/>
  <c r="N43" i="1"/>
  <c r="N41" i="1"/>
  <c r="N52" i="1" s="1"/>
  <c r="N39" i="1"/>
  <c r="N55" i="1" s="1"/>
  <c r="N38" i="1"/>
  <c r="N54" i="1" s="1"/>
  <c r="N65" i="1" s="1"/>
  <c r="N32" i="1"/>
  <c r="N30" i="1"/>
  <c r="N27" i="1" s="1"/>
  <c r="N22" i="1"/>
  <c r="N20" i="1"/>
  <c r="N17" i="1" s="1"/>
  <c r="N12" i="1"/>
  <c r="M71" i="1"/>
  <c r="M70" i="1"/>
  <c r="M67" i="1"/>
  <c r="M64" i="1"/>
  <c r="M59" i="1"/>
  <c r="M75" i="1" s="1"/>
  <c r="M49" i="1"/>
  <c r="M60" i="1" s="1"/>
  <c r="M46" i="1"/>
  <c r="M62" i="1" s="1"/>
  <c r="M78" i="1" s="1"/>
  <c r="M44" i="1"/>
  <c r="M43" i="1"/>
  <c r="M41" i="1"/>
  <c r="M39" i="1"/>
  <c r="M55" i="1" s="1"/>
  <c r="M38" i="1"/>
  <c r="M54" i="1" s="1"/>
  <c r="M65" i="1" s="1"/>
  <c r="M32" i="1"/>
  <c r="M30" i="1"/>
  <c r="M27" i="1" s="1"/>
  <c r="M22" i="1"/>
  <c r="M20" i="1"/>
  <c r="M72" i="1" s="1"/>
  <c r="M12" i="1"/>
  <c r="F77" i="1"/>
  <c r="F72" i="1"/>
  <c r="E66" i="1"/>
  <c r="F40" i="1"/>
  <c r="K20" i="1"/>
  <c r="K40" i="1" s="1"/>
  <c r="J20" i="1"/>
  <c r="J40" i="1" s="1"/>
  <c r="I20" i="1"/>
  <c r="I40" i="1" s="1"/>
  <c r="N76" i="1" l="1"/>
  <c r="N74" i="1" s="1"/>
  <c r="Q60" i="1"/>
  <c r="O76" i="1"/>
  <c r="M57" i="1"/>
  <c r="M73" i="1" s="1"/>
  <c r="M69" i="1" s="1"/>
  <c r="O57" i="1"/>
  <c r="O73" i="1" s="1"/>
  <c r="P54" i="1"/>
  <c r="P65" i="1" s="1"/>
  <c r="P76" i="1" s="1"/>
  <c r="Q54" i="1"/>
  <c r="Q65" i="1" s="1"/>
  <c r="M52" i="1"/>
  <c r="P40" i="1"/>
  <c r="Q55" i="1"/>
  <c r="Q78" i="1"/>
  <c r="P63" i="1"/>
  <c r="N57" i="1"/>
  <c r="N73" i="1" s="1"/>
  <c r="O63" i="1"/>
  <c r="O75" i="1"/>
  <c r="P78" i="1"/>
  <c r="Q69" i="1"/>
  <c r="Q63" i="1"/>
  <c r="Q40" i="1"/>
  <c r="Q17" i="1"/>
  <c r="Q77" i="1"/>
  <c r="Q50" i="1"/>
  <c r="Q37" i="1"/>
  <c r="P17" i="1"/>
  <c r="P52" i="1"/>
  <c r="P77" i="1"/>
  <c r="P50" i="1"/>
  <c r="P72" i="1"/>
  <c r="P69" i="1" s="1"/>
  <c r="P37" i="1"/>
  <c r="O69" i="1"/>
  <c r="O40" i="1"/>
  <c r="O17" i="1"/>
  <c r="O52" i="1"/>
  <c r="O77" i="1"/>
  <c r="O74" i="1" s="1"/>
  <c r="O50" i="1"/>
  <c r="O37" i="1"/>
  <c r="N63" i="1"/>
  <c r="N77" i="1"/>
  <c r="N50" i="1"/>
  <c r="N72" i="1"/>
  <c r="N69" i="1" s="1"/>
  <c r="N40" i="1"/>
  <c r="N37" i="1" s="1"/>
  <c r="M76" i="1"/>
  <c r="M63" i="1"/>
  <c r="M40" i="1"/>
  <c r="M17" i="1"/>
  <c r="M77" i="1"/>
  <c r="M50" i="1"/>
  <c r="M37" i="1"/>
  <c r="L32" i="1"/>
  <c r="K32" i="1"/>
  <c r="J32" i="1"/>
  <c r="I32" i="1"/>
  <c r="H32" i="1"/>
  <c r="G32" i="1"/>
  <c r="H17" i="1"/>
  <c r="G20" i="1"/>
  <c r="J17" i="1"/>
  <c r="L20" i="1"/>
  <c r="J72" i="1"/>
  <c r="G27" i="1"/>
  <c r="H72" i="1"/>
  <c r="G77" i="1"/>
  <c r="H77" i="1"/>
  <c r="I77" i="1"/>
  <c r="J77" i="1"/>
  <c r="F71" i="1"/>
  <c r="G71" i="1"/>
  <c r="H71" i="1"/>
  <c r="I71" i="1"/>
  <c r="J71" i="1"/>
  <c r="K71" i="1"/>
  <c r="L71" i="1"/>
  <c r="E71" i="1"/>
  <c r="F70" i="1"/>
  <c r="G70" i="1"/>
  <c r="H70" i="1"/>
  <c r="I70" i="1"/>
  <c r="J70" i="1"/>
  <c r="K70" i="1"/>
  <c r="L70" i="1"/>
  <c r="E70" i="1"/>
  <c r="F41" i="1"/>
  <c r="G41" i="1"/>
  <c r="H41" i="1"/>
  <c r="I41" i="1"/>
  <c r="J41" i="1"/>
  <c r="K41" i="1"/>
  <c r="L41" i="1"/>
  <c r="E41" i="1"/>
  <c r="F39" i="1"/>
  <c r="G39" i="1"/>
  <c r="H39" i="1"/>
  <c r="I39" i="1"/>
  <c r="J39" i="1"/>
  <c r="K39" i="1"/>
  <c r="L39" i="1"/>
  <c r="E39" i="1"/>
  <c r="F38" i="1"/>
  <c r="G38" i="1"/>
  <c r="H38" i="1"/>
  <c r="I38" i="1"/>
  <c r="J38" i="1"/>
  <c r="K38" i="1"/>
  <c r="L38" i="1"/>
  <c r="E38" i="1"/>
  <c r="F17" i="1"/>
  <c r="F12" i="1"/>
  <c r="G12" i="1"/>
  <c r="H12" i="1"/>
  <c r="I12" i="1"/>
  <c r="J12" i="1"/>
  <c r="K12" i="1"/>
  <c r="L12" i="1"/>
  <c r="H27" i="1"/>
  <c r="I27" i="1"/>
  <c r="J27" i="1"/>
  <c r="L30" i="1"/>
  <c r="L27" i="1" s="1"/>
  <c r="K77" i="1"/>
  <c r="F27" i="1"/>
  <c r="N68" i="1" l="1"/>
  <c r="P74" i="1"/>
  <c r="M74" i="1"/>
  <c r="Q76" i="1"/>
  <c r="Q74" i="1" s="1"/>
  <c r="Q68" i="1"/>
  <c r="P68" i="1"/>
  <c r="O68" i="1"/>
  <c r="M68" i="1"/>
  <c r="L17" i="1"/>
  <c r="L40" i="1"/>
  <c r="I37" i="1"/>
  <c r="L72" i="1"/>
  <c r="G72" i="1"/>
  <c r="E20" i="1"/>
  <c r="L77" i="1"/>
  <c r="E30" i="1"/>
  <c r="E27" i="1" s="1"/>
  <c r="K27" i="1"/>
  <c r="K17" i="1"/>
  <c r="K72" i="1"/>
  <c r="I72" i="1"/>
  <c r="H40" i="1"/>
  <c r="G17" i="1"/>
  <c r="G40" i="1"/>
  <c r="F37" i="1"/>
  <c r="I17" i="1"/>
  <c r="E82" i="1"/>
  <c r="E83" i="1"/>
  <c r="E80" i="1"/>
  <c r="E52" i="1"/>
  <c r="E43" i="1"/>
  <c r="E59" i="1" s="1"/>
  <c r="E44" i="1"/>
  <c r="E46" i="1"/>
  <c r="E62" i="1" s="1"/>
  <c r="E64" i="1"/>
  <c r="E67" i="1"/>
  <c r="E77" i="1" l="1"/>
  <c r="E78" i="1"/>
  <c r="E57" i="1"/>
  <c r="E73" i="1" s="1"/>
  <c r="E75" i="1"/>
  <c r="E35" i="1"/>
  <c r="F32" i="1" l="1"/>
  <c r="G22" i="1"/>
  <c r="H22" i="1"/>
  <c r="I22" i="1"/>
  <c r="J22" i="1"/>
  <c r="K22" i="1"/>
  <c r="L22" i="1"/>
  <c r="E25" i="1"/>
  <c r="E22" i="1" s="1"/>
  <c r="F22" i="1"/>
  <c r="E15" i="1"/>
  <c r="E72" i="1" l="1"/>
  <c r="E40" i="1"/>
  <c r="E50" i="1"/>
  <c r="E55" i="1"/>
  <c r="E49" i="1"/>
  <c r="E54" i="1"/>
  <c r="E17" i="1"/>
  <c r="E32" i="1"/>
  <c r="E60" i="1" l="1"/>
  <c r="E69" i="1" s="1"/>
  <c r="E65" i="1"/>
  <c r="E63" i="1" s="1"/>
  <c r="L67" i="1"/>
  <c r="K67" i="1"/>
  <c r="J67" i="1"/>
  <c r="I67" i="1"/>
  <c r="H67" i="1"/>
  <c r="G67" i="1"/>
  <c r="F67" i="1"/>
  <c r="L64" i="1"/>
  <c r="K64" i="1"/>
  <c r="J64" i="1"/>
  <c r="I64" i="1"/>
  <c r="H64" i="1"/>
  <c r="G64" i="1"/>
  <c r="F64" i="1"/>
  <c r="L46" i="1"/>
  <c r="L57" i="1" s="1"/>
  <c r="K46" i="1"/>
  <c r="K62" i="1" s="1"/>
  <c r="J46" i="1"/>
  <c r="J62" i="1" s="1"/>
  <c r="I46" i="1"/>
  <c r="I62" i="1" s="1"/>
  <c r="H46" i="1"/>
  <c r="H57" i="1" s="1"/>
  <c r="G46" i="1"/>
  <c r="G62" i="1" s="1"/>
  <c r="F46" i="1"/>
  <c r="F62" i="1" s="1"/>
  <c r="L44" i="1"/>
  <c r="L55" i="1" s="1"/>
  <c r="K44" i="1"/>
  <c r="J44" i="1"/>
  <c r="J55" i="1" s="1"/>
  <c r="I44" i="1"/>
  <c r="I55" i="1" s="1"/>
  <c r="H44" i="1"/>
  <c r="H55" i="1" s="1"/>
  <c r="G44" i="1"/>
  <c r="F44" i="1"/>
  <c r="L43" i="1"/>
  <c r="L59" i="1" s="1"/>
  <c r="K43" i="1"/>
  <c r="K59" i="1" s="1"/>
  <c r="J43" i="1"/>
  <c r="J54" i="1" s="1"/>
  <c r="I43" i="1"/>
  <c r="I59" i="1" s="1"/>
  <c r="H43" i="1"/>
  <c r="H59" i="1" s="1"/>
  <c r="G43" i="1"/>
  <c r="G59" i="1" s="1"/>
  <c r="F43" i="1"/>
  <c r="F54" i="1" s="1"/>
  <c r="F52" i="1"/>
  <c r="G52" i="1"/>
  <c r="H52" i="1"/>
  <c r="I52" i="1"/>
  <c r="J52" i="1"/>
  <c r="K52" i="1"/>
  <c r="L52" i="1"/>
  <c r="F49" i="1"/>
  <c r="G49" i="1"/>
  <c r="H49" i="1"/>
  <c r="I49" i="1"/>
  <c r="J49" i="1"/>
  <c r="K49" i="1"/>
  <c r="L49" i="1"/>
  <c r="F50" i="1"/>
  <c r="G50" i="1"/>
  <c r="H50" i="1"/>
  <c r="I50" i="1"/>
  <c r="J50" i="1"/>
  <c r="K50" i="1"/>
  <c r="L50" i="1"/>
  <c r="L37" i="1"/>
  <c r="K37" i="1"/>
  <c r="J37" i="1"/>
  <c r="G37" i="1"/>
  <c r="H37" i="1"/>
  <c r="E12" i="1"/>
  <c r="F78" i="1" l="1"/>
  <c r="J78" i="1"/>
  <c r="H75" i="1"/>
  <c r="L75" i="1"/>
  <c r="G75" i="1"/>
  <c r="K75" i="1"/>
  <c r="I75" i="1"/>
  <c r="I78" i="1"/>
  <c r="G78" i="1"/>
  <c r="K78" i="1"/>
  <c r="F65" i="1"/>
  <c r="F63" i="1" s="1"/>
  <c r="J65" i="1"/>
  <c r="J63" i="1" s="1"/>
  <c r="H60" i="1"/>
  <c r="L60" i="1"/>
  <c r="K54" i="1"/>
  <c r="K57" i="1"/>
  <c r="K73" i="1" s="1"/>
  <c r="K69" i="1" s="1"/>
  <c r="E76" i="1"/>
  <c r="E74" i="1" s="1"/>
  <c r="E68" i="1" s="1"/>
  <c r="I54" i="1"/>
  <c r="I65" i="1" s="1"/>
  <c r="I63" i="1" s="1"/>
  <c r="I57" i="1"/>
  <c r="I73" i="1" s="1"/>
  <c r="F60" i="1"/>
  <c r="G54" i="1"/>
  <c r="G65" i="1" s="1"/>
  <c r="G63" i="1" s="1"/>
  <c r="F55" i="1"/>
  <c r="G57" i="1"/>
  <c r="G73" i="1" s="1"/>
  <c r="J60" i="1"/>
  <c r="G60" i="1"/>
  <c r="K60" i="1"/>
  <c r="H54" i="1"/>
  <c r="L54" i="1"/>
  <c r="G55" i="1"/>
  <c r="K55" i="1"/>
  <c r="F57" i="1"/>
  <c r="F73" i="1" s="1"/>
  <c r="J57" i="1"/>
  <c r="J73" i="1" s="1"/>
  <c r="J69" i="1" s="1"/>
  <c r="F59" i="1"/>
  <c r="F75" i="1" s="1"/>
  <c r="J59" i="1"/>
  <c r="J75" i="1" s="1"/>
  <c r="I60" i="1"/>
  <c r="H62" i="1"/>
  <c r="H78" i="1" s="1"/>
  <c r="L62" i="1"/>
  <c r="L78" i="1" s="1"/>
  <c r="E37" i="1"/>
  <c r="G81" i="1" l="1"/>
  <c r="G79" i="1" s="1"/>
  <c r="J76" i="1"/>
  <c r="J74" i="1" s="1"/>
  <c r="J68" i="1" s="1"/>
  <c r="F76" i="1"/>
  <c r="F74" i="1" s="1"/>
  <c r="J81" i="1"/>
  <c r="J79" i="1" s="1"/>
  <c r="I76" i="1"/>
  <c r="I74" i="1" s="1"/>
  <c r="I81" i="1"/>
  <c r="I79" i="1" s="1"/>
  <c r="L73" i="1"/>
  <c r="L69" i="1" s="1"/>
  <c r="K65" i="1"/>
  <c r="G76" i="1"/>
  <c r="G74" i="1" s="1"/>
  <c r="H65" i="1"/>
  <c r="H63" i="1" s="1"/>
  <c r="L65" i="1"/>
  <c r="L63" i="1" s="1"/>
  <c r="H73" i="1"/>
  <c r="H69" i="1" s="1"/>
  <c r="K81" i="1" l="1"/>
  <c r="K79" i="1" s="1"/>
  <c r="K63" i="1"/>
  <c r="G69" i="1"/>
  <c r="G68" i="1" s="1"/>
  <c r="Q81" i="1"/>
  <c r="Q79" i="1" s="1"/>
  <c r="I69" i="1"/>
  <c r="I68" i="1" s="1"/>
  <c r="F69" i="1"/>
  <c r="F68" i="1" s="1"/>
  <c r="F81" i="1"/>
  <c r="H76" i="1"/>
  <c r="H81" i="1"/>
  <c r="H79" i="1" s="1"/>
  <c r="L76" i="1"/>
  <c r="L81" i="1"/>
  <c r="L79" i="1" s="1"/>
  <c r="K76" i="1"/>
  <c r="K74" i="1" l="1"/>
  <c r="K68" i="1" s="1"/>
  <c r="H74" i="1"/>
  <c r="H68" i="1" s="1"/>
  <c r="L74" i="1"/>
  <c r="L68" i="1" s="1"/>
  <c r="E81" i="1"/>
  <c r="E79" i="1" s="1"/>
  <c r="F79" i="1"/>
</calcChain>
</file>

<file path=xl/sharedStrings.xml><?xml version="1.0" encoding="utf-8"?>
<sst xmlns="http://schemas.openxmlformats.org/spreadsheetml/2006/main" count="119" uniqueCount="50">
  <si>
    <t>№ п/п</t>
  </si>
  <si>
    <t>Источники финансирования</t>
  </si>
  <si>
    <t>Финансовое обеспечение (руб.)</t>
  </si>
  <si>
    <t>всего</t>
  </si>
  <si>
    <t>в том числе:</t>
  </si>
  <si>
    <t>Прочие расходы</t>
  </si>
  <si>
    <t>Основное мероприятия муниципаотной программы (их связь с целевыми показателями муниципальной программы)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</si>
  <si>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</si>
  <si>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</si>
  <si>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</si>
  <si>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</si>
  <si>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Таблица 2</t>
  </si>
  <si>
    <t>Всего по программе:</t>
  </si>
  <si>
    <t>инвестиции в объекты муниципальной собственности</t>
  </si>
  <si>
    <t>В том числе:</t>
  </si>
  <si>
    <t>Проекты, портфели проектов муниципального образования (в том числе направленные на реализацию национальных и федеральных проектов Российской Федерации)</t>
  </si>
  <si>
    <t>в том числе инвестиции в объекты муниципальной собственности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</si>
  <si>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 автономного округа)</t>
  </si>
  <si>
    <t>Ответственный исполнитель/
Соисполнитель</t>
  </si>
  <si>
    <t>Управление по кадрам и делопроизводству администрации города Покачи/
Дума города Покачи, комитет по управлению муниципальным имуществом администрации города Покачи, структурные подразделения администрации города Покачи</t>
  </si>
  <si>
    <t>Управление по кадрам и делопроизводству администрации города Покачи/
отдел по социальным вопросам и связям с общественностью администрации города Покачи</t>
  </si>
  <si>
    <t>Организационно-правовое обеспечение муниципальной службы в органах местного самоуправления (1)</t>
  </si>
  <si>
    <t>Повышение социального уровня лиц, замещавших должности муниципальной службы и муниципальные должности в органах местного самоуправления города Покачи (4)</t>
  </si>
  <si>
    <t>Повышение профессиональной компетентности муниципальных служащих (1, 2)</t>
  </si>
  <si>
    <t>Развитие механизма предупреждения коррупции, выявление и разрешение конфликта интересов на муниципальной службе (2, 3)</t>
  </si>
  <si>
    <t xml:space="preserve">Ответственный исполнитель </t>
  </si>
  <si>
    <t>Управление по кадрам и делопроизводству администрации города Покачи</t>
  </si>
  <si>
    <t>Отдел по социальным вопросам и связям с общественностью</t>
  </si>
  <si>
    <t>Дума города Покачи, комитет по управлению муниципальным имуществом администрации города Покачи, структурные подразделения администрации города Покачи</t>
  </si>
  <si>
    <t xml:space="preserve">Соисполнитель 1 </t>
  </si>
  <si>
    <t>Соисполнитель 2</t>
  </si>
  <si>
    <t>Содействие развитию управленческой культуры и повышению престижа муниципальной службы в городе Покачи (5)</t>
  </si>
  <si>
    <t>Управление по кадрам и делопроизводству администрации города Покачи/ Дума города Покачи, структурные подразделения администрации города Покачи (в том числе имеющие статус юридического лица)</t>
  </si>
  <si>
    <t xml:space="preserve">Приложение </t>
  </si>
  <si>
    <t>к постановлению администрации</t>
  </si>
  <si>
    <t>города Покачи</t>
  </si>
  <si>
    <t xml:space="preserve">Распределение финансовых ресурсов муниципальной программы 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</si>
  <si>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</si>
  <si>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</si>
  <si>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</si>
  <si>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</si>
  <si>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</si>
  <si>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</si>
  <si>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</si>
  <si>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</si>
  <si>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</si>
  <si>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</si>
  <si>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</si>
  <si>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</si>
  <si>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от 29.10.2021 № 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</si>
</sst>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45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0" xfId="0" applyFont="1" applyFill="1"/>
    <xf numFmtId="164" fontId="1" fillId="0" borderId="0" xfId="0" applyFont="1" applyFill="1" applyAlignment="1">
      <alignment wrapText="1"/>
    </xf>
    <xf numFmtId="164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Font="1" applyFill="1"/>
    <xf numFmtId="164" fontId="2" fillId="0" borderId="1" xfId="0" applyFont="1" applyFill="1" applyBorder="1" applyAlignment="1">
      <alignment horizontal="left" vertical="center" wrapText="1"/>
    </xf>
    <xf numFmtId="164" fontId="2" fillId="0" borderId="6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/>
    </xf>
    <xf numFmtId="164" fontId="2" fillId="0" borderId="2" xfId="0" applyFont="1" applyFill="1" applyBorder="1" applyAlignment="1">
      <alignment horizontal="center" vertical="center" wrapText="1"/>
    </xf>
    <xf numFmtId="164" fontId="2" fillId="0" borderId="3" xfId="0" applyFont="1" applyFill="1" applyBorder="1" applyAlignment="1">
      <alignment horizontal="center" vertical="center" wrapText="1"/>
    </xf>
    <xf numFmtId="164" fontId="2" fillId="0" borderId="4" xfId="0" applyFont="1" applyFill="1" applyBorder="1" applyAlignment="1">
      <alignment horizontal="center" vertical="center" wrapText="1"/>
    </xf>
    <xf numFmtId="164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" xfId="0" applyFont="1" applyFill="1" applyBorder="1" applyAlignment="1">
      <alignment horizontal="left" vertical="center" wrapText="1"/>
    </xf>
    <xf numFmtId="164" fontId="2" fillId="0" borderId="3" xfId="0" applyFont="1" applyFill="1" applyBorder="1" applyAlignment="1">
      <alignment horizontal="left" vertical="center" wrapText="1"/>
    </xf>
    <xf numFmtId="164" fontId="2" fillId="0" borderId="4" xfId="0" applyFont="1" applyFill="1" applyBorder="1" applyAlignment="1">
      <alignment horizontal="left" vertical="center" wrapText="1"/>
    </xf>
    <xf numFmtId="164" fontId="2" fillId="0" borderId="1" xfId="0" applyFont="1" applyFill="1" applyBorder="1" applyAlignment="1">
      <alignment horizontal="left" vertical="center" wrapText="1"/>
    </xf>
    <xf numFmtId="164" fontId="2" fillId="0" borderId="5" xfId="0" applyFont="1" applyFill="1" applyBorder="1" applyAlignment="1">
      <alignment horizontal="left" vertical="center" wrapText="1"/>
    </xf>
    <xf numFmtId="164" fontId="2" fillId="0" borderId="6" xfId="0" applyFont="1" applyFill="1" applyBorder="1" applyAlignment="1">
      <alignment horizontal="left" vertical="center" wrapText="1"/>
    </xf>
    <xf numFmtId="164" fontId="2" fillId="0" borderId="7" xfId="0" applyFont="1" applyFill="1" applyBorder="1" applyAlignment="1">
      <alignment horizontal="left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left" vertical="center" wrapText="1"/>
    </xf>
    <xf numFmtId="164" fontId="2" fillId="0" borderId="6" xfId="0" applyFont="1" applyBorder="1" applyAlignment="1">
      <alignment horizontal="left" vertical="center" wrapText="1"/>
    </xf>
    <xf numFmtId="164" fontId="2" fillId="0" borderId="7" xfId="0" applyFont="1" applyBorder="1" applyAlignment="1">
      <alignment horizontal="left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/>
    </xf>
    <xf numFmtId="164" fontId="1" fillId="0" borderId="8" xfId="0" applyNumberFormat="1" applyFont="1" applyFill="1" applyBorder="1" applyAlignment="1">
      <alignment horizontal="center"/>
    </xf>
    <xf numFmtId="164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"/>
  <sheetViews>
    <sheetView tabSelected="1" view="pageLayout" workbookViewId="0">
      <selection activeCell="H4" sqref="H4:Q4"/>
    </sheetView>
  </sheetViews>
  <sheetFormatPr defaultRowHeight="15.75" x14ac:dyDescent="0.25"/>
  <cols>
    <col min="1" max="1" width="5.7109375" style="1" bestFit="1" customWidth="1"/>
    <col min="2" max="2" width="30.42578125" style="1" customWidth="1"/>
    <col min="3" max="3" width="27.5703125" style="1" customWidth="1"/>
    <col min="4" max="4" width="21.42578125" style="3" customWidth="1"/>
    <col min="5" max="5" width="11.28515625" style="3" customWidth="1"/>
    <col min="6" max="6" width="12.42578125" style="3" customWidth="1"/>
    <col min="7" max="7" width="10.7109375" style="3" customWidth="1"/>
    <col min="8" max="8" width="11.7109375" style="3" customWidth="1"/>
    <col min="9" max="9" width="11.42578125" style="3" customWidth="1"/>
    <col min="10" max="10" width="10.5703125" style="3" customWidth="1"/>
    <col min="11" max="11" width="11.140625" style="3" customWidth="1"/>
    <col min="12" max="12" width="10.42578125" style="3" customWidth="1"/>
    <col min="13" max="13" width="9.7109375" style="3" customWidth="1"/>
    <col min="14" max="14" width="9.85546875" style="3" customWidth="1"/>
    <col min="15" max="15" width="12.42578125" style="3" customWidth="1"/>
    <col min="16" max="16" width="10.140625" style="3" customWidth="1"/>
    <col min="17" max="17" width="12" style="3" customWidth="1"/>
    <col min="18" max="16384" width="9.140625" style="1"/>
  </cols>
  <sheetData>
    <row r="1" spans="1:21" x14ac:dyDescent="0.25">
      <c r="H1" s="42" t="s">
        <v>33</v>
      </c>
      <c r="I1" s="42"/>
      <c r="J1" s="42"/>
      <c r="K1" s="42"/>
      <c r="L1" s="42"/>
      <c r="M1" s="42"/>
      <c r="N1" s="42"/>
      <c r="O1" s="42"/>
      <c r="P1" s="42"/>
      <c r="Q1" s="42"/>
    </row>
    <row r="2" spans="1:21" x14ac:dyDescent="0.25">
      <c r="H2" s="42" t="s">
        <v>34</v>
      </c>
      <c r="I2" s="42"/>
      <c r="J2" s="42"/>
      <c r="K2" s="42"/>
      <c r="L2" s="42"/>
      <c r="M2" s="42"/>
      <c r="N2" s="42"/>
      <c r="O2" s="42"/>
      <c r="P2" s="42"/>
      <c r="Q2" s="42"/>
    </row>
    <row r="3" spans="1:21" x14ac:dyDescent="0.25">
      <c r="H3" s="42" t="s">
        <v>35</v>
      </c>
      <c r="I3" s="42"/>
      <c r="J3" s="42"/>
      <c r="K3" s="42"/>
      <c r="L3" s="42"/>
      <c r="M3" s="42"/>
      <c r="N3" s="42"/>
      <c r="O3" s="42"/>
      <c r="P3" s="42"/>
      <c r="Q3" s="42"/>
    </row>
    <row r="4" spans="1:21" x14ac:dyDescent="0.25">
      <c r="H4" s="42" t="s">
        <v>49</v>
      </c>
      <c r="I4" s="42"/>
      <c r="J4" s="42"/>
      <c r="K4" s="42"/>
      <c r="L4" s="42"/>
      <c r="M4" s="42"/>
      <c r="N4" s="42"/>
      <c r="O4" s="42"/>
      <c r="P4" s="42"/>
      <c r="Q4" s="42"/>
    </row>
    <row r="5" spans="1:21" x14ac:dyDescent="0.25">
      <c r="H5" s="11"/>
      <c r="I5" s="11"/>
      <c r="J5" s="11"/>
      <c r="K5" s="11"/>
      <c r="L5" s="11"/>
      <c r="M5" s="16"/>
      <c r="N5" s="16"/>
      <c r="O5" s="16"/>
      <c r="P5" s="16"/>
      <c r="Q5" s="11"/>
    </row>
    <row r="6" spans="1:21" x14ac:dyDescent="0.25">
      <c r="E6" s="4"/>
      <c r="F6" s="4"/>
      <c r="G6" s="4"/>
      <c r="H6" s="4"/>
      <c r="I6" s="44"/>
      <c r="J6" s="44"/>
      <c r="K6" s="44"/>
      <c r="L6" s="44" t="s">
        <v>11</v>
      </c>
      <c r="M6" s="44"/>
      <c r="N6" s="44"/>
      <c r="O6" s="44"/>
      <c r="P6" s="44"/>
      <c r="Q6" s="44"/>
    </row>
    <row r="7" spans="1:21" x14ac:dyDescent="0.25">
      <c r="A7" s="43" t="s">
        <v>36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s="3" customFormat="1" ht="38.25" customHeight="1" x14ac:dyDescent="0.25">
      <c r="A8" s="17" t="s">
        <v>0</v>
      </c>
      <c r="B8" s="17" t="s">
        <v>6</v>
      </c>
      <c r="C8" s="17" t="s">
        <v>18</v>
      </c>
      <c r="D8" s="17" t="s">
        <v>1</v>
      </c>
      <c r="E8" s="20" t="s">
        <v>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1" s="3" customFormat="1" x14ac:dyDescent="0.25">
      <c r="A9" s="18"/>
      <c r="B9" s="18"/>
      <c r="C9" s="18"/>
      <c r="D9" s="18"/>
      <c r="E9" s="20" t="s">
        <v>3</v>
      </c>
      <c r="F9" s="20" t="s">
        <v>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1" s="3" customFormat="1" x14ac:dyDescent="0.25">
      <c r="A10" s="19"/>
      <c r="B10" s="19"/>
      <c r="C10" s="19"/>
      <c r="D10" s="19"/>
      <c r="E10" s="20"/>
      <c r="F10" s="14" t="s">
        <v>37</v>
      </c>
      <c r="G10" s="14" t="s">
        <v>38</v>
      </c>
      <c r="H10" s="14" t="s">
        <v>39</v>
      </c>
      <c r="I10" s="14" t="s">
        <v>40</v>
      </c>
      <c r="J10" s="14" t="s">
        <v>41</v>
      </c>
      <c r="K10" s="14" t="s">
        <v>42</v>
      </c>
      <c r="L10" s="14" t="s">
        <v>43</v>
      </c>
      <c r="M10" s="14" t="s">
        <v>44</v>
      </c>
      <c r="N10" s="14" t="s">
        <v>45</v>
      </c>
      <c r="O10" s="14" t="s">
        <v>46</v>
      </c>
      <c r="P10" s="14" t="s">
        <v>47</v>
      </c>
      <c r="Q10" s="14" t="s">
        <v>48</v>
      </c>
    </row>
    <row r="11" spans="1:21" s="3" customFormat="1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6</v>
      </c>
      <c r="J11" s="12">
        <v>7</v>
      </c>
      <c r="K11" s="12">
        <v>8</v>
      </c>
      <c r="L11" s="12">
        <v>6</v>
      </c>
      <c r="M11" s="15"/>
      <c r="N11" s="15"/>
      <c r="O11" s="15"/>
      <c r="P11" s="15"/>
      <c r="Q11" s="12">
        <v>7</v>
      </c>
    </row>
    <row r="12" spans="1:21" s="3" customFormat="1" ht="30" customHeight="1" x14ac:dyDescent="0.25">
      <c r="A12" s="22">
        <v>1</v>
      </c>
      <c r="B12" s="25" t="s">
        <v>21</v>
      </c>
      <c r="C12" s="17" t="s">
        <v>19</v>
      </c>
      <c r="D12" s="8" t="s">
        <v>3</v>
      </c>
      <c r="E12" s="6">
        <f>E13+E14+E15+E16</f>
        <v>0</v>
      </c>
      <c r="F12" s="6">
        <f t="shared" ref="F12:L12" si="0">F13+F14+F15+F16</f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ref="M12:Q12" si="1">M13+M14+M15+M16</f>
        <v>0</v>
      </c>
      <c r="N12" s="6">
        <f t="shared" si="1"/>
        <v>0</v>
      </c>
      <c r="O12" s="6">
        <f t="shared" si="1"/>
        <v>0</v>
      </c>
      <c r="P12" s="6">
        <f t="shared" si="1"/>
        <v>0</v>
      </c>
      <c r="Q12" s="6">
        <f t="shared" si="1"/>
        <v>0</v>
      </c>
    </row>
    <row r="13" spans="1:21" s="3" customFormat="1" ht="25.5" customHeight="1" x14ac:dyDescent="0.25">
      <c r="A13" s="23"/>
      <c r="B13" s="26"/>
      <c r="C13" s="18"/>
      <c r="D13" s="8" t="s">
        <v>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21" s="3" customFormat="1" ht="31.5" customHeight="1" x14ac:dyDescent="0.25">
      <c r="A14" s="23"/>
      <c r="B14" s="26"/>
      <c r="C14" s="18"/>
      <c r="D14" s="8" t="s">
        <v>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21" s="3" customFormat="1" ht="32.25" customHeight="1" x14ac:dyDescent="0.25">
      <c r="A15" s="23"/>
      <c r="B15" s="26"/>
      <c r="C15" s="18"/>
      <c r="D15" s="8" t="s">
        <v>9</v>
      </c>
      <c r="E15" s="6">
        <f>SUM(F15:Q15)</f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21" s="3" customFormat="1" ht="33" customHeight="1" x14ac:dyDescent="0.25">
      <c r="A16" s="24"/>
      <c r="B16" s="27"/>
      <c r="C16" s="19"/>
      <c r="D16" s="8" t="s">
        <v>10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s="3" customFormat="1" ht="29.25" customHeight="1" x14ac:dyDescent="0.25">
      <c r="A17" s="22">
        <v>2</v>
      </c>
      <c r="B17" s="25" t="s">
        <v>23</v>
      </c>
      <c r="C17" s="17" t="s">
        <v>19</v>
      </c>
      <c r="D17" s="8" t="s">
        <v>3</v>
      </c>
      <c r="E17" s="6">
        <f>E18+E19+E20+E21</f>
        <v>6401722</v>
      </c>
      <c r="F17" s="6">
        <f t="shared" ref="F17:L17" si="2">F18+F19+F20+F21</f>
        <v>229375</v>
      </c>
      <c r="G17" s="6">
        <f t="shared" si="2"/>
        <v>220764</v>
      </c>
      <c r="H17" s="6">
        <f>H18+H19+H20+H21</f>
        <v>784685</v>
      </c>
      <c r="I17" s="6">
        <f t="shared" si="2"/>
        <v>401836</v>
      </c>
      <c r="J17" s="6">
        <f t="shared" si="2"/>
        <v>377286</v>
      </c>
      <c r="K17" s="6">
        <f t="shared" si="2"/>
        <v>303936</v>
      </c>
      <c r="L17" s="6">
        <f t="shared" si="2"/>
        <v>680640</v>
      </c>
      <c r="M17" s="6">
        <f t="shared" ref="M17:Q17" si="3">M18+M19+M20+M21</f>
        <v>680640</v>
      </c>
      <c r="N17" s="6">
        <f t="shared" si="3"/>
        <v>680640</v>
      </c>
      <c r="O17" s="6">
        <f t="shared" si="3"/>
        <v>680640</v>
      </c>
      <c r="P17" s="6">
        <f t="shared" si="3"/>
        <v>680640</v>
      </c>
      <c r="Q17" s="6">
        <f t="shared" si="3"/>
        <v>680640</v>
      </c>
    </row>
    <row r="18" spans="1:17" s="3" customFormat="1" ht="21.75" customHeight="1" x14ac:dyDescent="0.25">
      <c r="A18" s="23"/>
      <c r="B18" s="26"/>
      <c r="C18" s="18"/>
      <c r="D18" s="8" t="s">
        <v>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s="3" customFormat="1" ht="36" customHeight="1" x14ac:dyDescent="0.25">
      <c r="A19" s="23"/>
      <c r="B19" s="26"/>
      <c r="C19" s="18"/>
      <c r="D19" s="8" t="s">
        <v>8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s="3" customFormat="1" ht="42" customHeight="1" x14ac:dyDescent="0.25">
      <c r="A20" s="23"/>
      <c r="B20" s="26"/>
      <c r="C20" s="18"/>
      <c r="D20" s="8" t="s">
        <v>9</v>
      </c>
      <c r="E20" s="6">
        <f>SUM(F20:Q20)</f>
        <v>6401722</v>
      </c>
      <c r="F20" s="6">
        <v>229375</v>
      </c>
      <c r="G20" s="6">
        <f>236664-15900</f>
        <v>220764</v>
      </c>
      <c r="H20" s="6">
        <v>784685</v>
      </c>
      <c r="I20" s="6">
        <f>3401920-2984184-15900</f>
        <v>401836</v>
      </c>
      <c r="J20" s="6">
        <f>3377370-2984184-15900</f>
        <v>377286</v>
      </c>
      <c r="K20" s="6">
        <f>3304020-2984184-15900</f>
        <v>303936</v>
      </c>
      <c r="L20" s="6">
        <f t="shared" ref="L20:Q20" si="4">696540-15900</f>
        <v>680640</v>
      </c>
      <c r="M20" s="6">
        <f t="shared" si="4"/>
        <v>680640</v>
      </c>
      <c r="N20" s="6">
        <f t="shared" si="4"/>
        <v>680640</v>
      </c>
      <c r="O20" s="6">
        <f t="shared" si="4"/>
        <v>680640</v>
      </c>
      <c r="P20" s="6">
        <f t="shared" si="4"/>
        <v>680640</v>
      </c>
      <c r="Q20" s="6">
        <f t="shared" si="4"/>
        <v>680640</v>
      </c>
    </row>
    <row r="21" spans="1:17" s="3" customFormat="1" ht="39.75" customHeight="1" x14ac:dyDescent="0.25">
      <c r="A21" s="24"/>
      <c r="B21" s="27"/>
      <c r="C21" s="19"/>
      <c r="D21" s="8" t="s">
        <v>10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s="3" customFormat="1" ht="63.75" customHeight="1" x14ac:dyDescent="0.25">
      <c r="A22" s="21">
        <v>3</v>
      </c>
      <c r="B22" s="28" t="s">
        <v>24</v>
      </c>
      <c r="C22" s="20" t="s">
        <v>19</v>
      </c>
      <c r="D22" s="8" t="s">
        <v>3</v>
      </c>
      <c r="E22" s="6">
        <f>E23+E24+E25+E26</f>
        <v>0</v>
      </c>
      <c r="F22" s="6">
        <f t="shared" ref="F22:L22" si="5">F23+F24+F25+F26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ref="M22:Q22" si="6">M23+M24+M25+M26</f>
        <v>0</v>
      </c>
      <c r="N22" s="6">
        <f t="shared" si="6"/>
        <v>0</v>
      </c>
      <c r="O22" s="6">
        <f t="shared" si="6"/>
        <v>0</v>
      </c>
      <c r="P22" s="6">
        <f t="shared" si="6"/>
        <v>0</v>
      </c>
      <c r="Q22" s="6">
        <f t="shared" si="6"/>
        <v>0</v>
      </c>
    </row>
    <row r="23" spans="1:17" s="3" customFormat="1" ht="21.75" customHeight="1" x14ac:dyDescent="0.25">
      <c r="A23" s="21"/>
      <c r="B23" s="28"/>
      <c r="C23" s="20"/>
      <c r="D23" s="8" t="s">
        <v>7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s="3" customFormat="1" ht="31.5" customHeight="1" x14ac:dyDescent="0.25">
      <c r="A24" s="21"/>
      <c r="B24" s="28"/>
      <c r="C24" s="20"/>
      <c r="D24" s="8" t="s">
        <v>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s="3" customFormat="1" ht="20.25" customHeight="1" x14ac:dyDescent="0.25">
      <c r="A25" s="21"/>
      <c r="B25" s="28"/>
      <c r="C25" s="20"/>
      <c r="D25" s="8" t="s">
        <v>9</v>
      </c>
      <c r="E25" s="6">
        <f>SUM(F25:Q25)</f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s="3" customFormat="1" ht="36.75" customHeight="1" x14ac:dyDescent="0.25">
      <c r="A26" s="21"/>
      <c r="B26" s="28"/>
      <c r="C26" s="20"/>
      <c r="D26" s="8" t="s">
        <v>10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s="3" customFormat="1" ht="25.5" customHeight="1" x14ac:dyDescent="0.25">
      <c r="A27" s="21">
        <v>4</v>
      </c>
      <c r="B27" s="28" t="s">
        <v>22</v>
      </c>
      <c r="C27" s="20" t="s">
        <v>20</v>
      </c>
      <c r="D27" s="8" t="s">
        <v>3</v>
      </c>
      <c r="E27" s="6">
        <f>E28+E29+E30+E31</f>
        <v>30419102.370000001</v>
      </c>
      <c r="F27" s="6">
        <f t="shared" ref="F27" si="7">F28+F29+F30+F31</f>
        <v>2837381</v>
      </c>
      <c r="G27" s="6">
        <f>G28+G29+G30+G31</f>
        <v>3790302.42</v>
      </c>
      <c r="H27" s="6">
        <f t="shared" ref="H27:L27" si="8">H28+H29+H30+H31</f>
        <v>2846714.95</v>
      </c>
      <c r="I27" s="6">
        <f t="shared" si="8"/>
        <v>2984184</v>
      </c>
      <c r="J27" s="6">
        <f t="shared" si="8"/>
        <v>2984184</v>
      </c>
      <c r="K27" s="6">
        <f t="shared" si="8"/>
        <v>2984184</v>
      </c>
      <c r="L27" s="6">
        <f t="shared" si="8"/>
        <v>1998692</v>
      </c>
      <c r="M27" s="6">
        <f t="shared" ref="M27:Q27" si="9">M28+M29+M30+M31</f>
        <v>1998692</v>
      </c>
      <c r="N27" s="6">
        <f t="shared" si="9"/>
        <v>1998692</v>
      </c>
      <c r="O27" s="6">
        <f t="shared" si="9"/>
        <v>1998692</v>
      </c>
      <c r="P27" s="6">
        <f t="shared" si="9"/>
        <v>1998692</v>
      </c>
      <c r="Q27" s="6">
        <f t="shared" si="9"/>
        <v>1998692</v>
      </c>
    </row>
    <row r="28" spans="1:17" s="3" customFormat="1" ht="25.5" customHeight="1" x14ac:dyDescent="0.25">
      <c r="A28" s="21"/>
      <c r="B28" s="28"/>
      <c r="C28" s="20"/>
      <c r="D28" s="8" t="s">
        <v>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s="3" customFormat="1" ht="25.5" customHeight="1" x14ac:dyDescent="0.25">
      <c r="A29" s="21"/>
      <c r="B29" s="28"/>
      <c r="C29" s="20"/>
      <c r="D29" s="8" t="s">
        <v>8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s="3" customFormat="1" ht="25.5" customHeight="1" x14ac:dyDescent="0.25">
      <c r="A30" s="21"/>
      <c r="B30" s="28"/>
      <c r="C30" s="20"/>
      <c r="D30" s="8" t="s">
        <v>9</v>
      </c>
      <c r="E30" s="6">
        <f>SUM(F30:Q30)</f>
        <v>30419102.370000001</v>
      </c>
      <c r="F30" s="6">
        <v>2837381</v>
      </c>
      <c r="G30" s="6">
        <v>3790302.42</v>
      </c>
      <c r="H30" s="6">
        <v>2846714.95</v>
      </c>
      <c r="I30" s="6">
        <v>2984184</v>
      </c>
      <c r="J30" s="6">
        <v>2984184</v>
      </c>
      <c r="K30" s="6">
        <v>2984184</v>
      </c>
      <c r="L30" s="6">
        <f t="shared" ref="L30:Q30" si="10">1600692+398000</f>
        <v>1998692</v>
      </c>
      <c r="M30" s="6">
        <f t="shared" si="10"/>
        <v>1998692</v>
      </c>
      <c r="N30" s="6">
        <f t="shared" si="10"/>
        <v>1998692</v>
      </c>
      <c r="O30" s="6">
        <f t="shared" si="10"/>
        <v>1998692</v>
      </c>
      <c r="P30" s="6">
        <f t="shared" si="10"/>
        <v>1998692</v>
      </c>
      <c r="Q30" s="6">
        <f t="shared" si="10"/>
        <v>1998692</v>
      </c>
    </row>
    <row r="31" spans="1:17" s="3" customFormat="1" ht="25.5" customHeight="1" x14ac:dyDescent="0.25">
      <c r="A31" s="21"/>
      <c r="B31" s="28"/>
      <c r="C31" s="20"/>
      <c r="D31" s="8" t="s">
        <v>10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1:17" s="3" customFormat="1" ht="25.5" customHeight="1" x14ac:dyDescent="0.25">
      <c r="A32" s="21">
        <v>5</v>
      </c>
      <c r="B32" s="28" t="s">
        <v>31</v>
      </c>
      <c r="C32" s="20" t="s">
        <v>32</v>
      </c>
      <c r="D32" s="8" t="s">
        <v>3</v>
      </c>
      <c r="E32" s="6">
        <f>E33+E34+E35+E36</f>
        <v>174900</v>
      </c>
      <c r="F32" s="6">
        <f t="shared" ref="F32" si="11">F33+F34+F35+F36</f>
        <v>0</v>
      </c>
      <c r="G32" s="6">
        <f>G33+G34+G35+G36</f>
        <v>15900</v>
      </c>
      <c r="H32" s="6">
        <f>H33+H34+H35+H36</f>
        <v>15900</v>
      </c>
      <c r="I32" s="6">
        <f>I33+I34+I35+I36</f>
        <v>15900</v>
      </c>
      <c r="J32" s="6">
        <f>J33+J34+J35+J36</f>
        <v>15900</v>
      </c>
      <c r="K32" s="6">
        <f>K33+K34+K35+K36</f>
        <v>15900</v>
      </c>
      <c r="L32" s="6">
        <f t="shared" ref="L32" si="12">L33+L34+L35+L36</f>
        <v>15900</v>
      </c>
      <c r="M32" s="6">
        <f t="shared" ref="M32:Q32" si="13">M33+M34+M35+M36</f>
        <v>15900</v>
      </c>
      <c r="N32" s="6">
        <f t="shared" si="13"/>
        <v>15900</v>
      </c>
      <c r="O32" s="6">
        <f t="shared" si="13"/>
        <v>15900</v>
      </c>
      <c r="P32" s="6">
        <f t="shared" si="13"/>
        <v>15900</v>
      </c>
      <c r="Q32" s="6">
        <f t="shared" si="13"/>
        <v>15900</v>
      </c>
    </row>
    <row r="33" spans="1:17" s="3" customFormat="1" ht="25.5" customHeight="1" x14ac:dyDescent="0.25">
      <c r="A33" s="21"/>
      <c r="B33" s="28"/>
      <c r="C33" s="20"/>
      <c r="D33" s="8" t="s">
        <v>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s="3" customFormat="1" ht="25.5" customHeight="1" x14ac:dyDescent="0.25">
      <c r="A34" s="21"/>
      <c r="B34" s="28"/>
      <c r="C34" s="20"/>
      <c r="D34" s="8" t="s">
        <v>8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1:17" s="3" customFormat="1" ht="25.5" customHeight="1" x14ac:dyDescent="0.25">
      <c r="A35" s="21"/>
      <c r="B35" s="28"/>
      <c r="C35" s="20"/>
      <c r="D35" s="8" t="s">
        <v>9</v>
      </c>
      <c r="E35" s="6">
        <f>SUM(F35:Q35)</f>
        <v>174900</v>
      </c>
      <c r="F35" s="6">
        <v>0</v>
      </c>
      <c r="G35" s="6">
        <v>15900</v>
      </c>
      <c r="H35" s="6">
        <v>15900</v>
      </c>
      <c r="I35" s="6">
        <v>15900</v>
      </c>
      <c r="J35" s="6">
        <v>15900</v>
      </c>
      <c r="K35" s="6">
        <v>15900</v>
      </c>
      <c r="L35" s="6">
        <v>15900</v>
      </c>
      <c r="M35" s="6">
        <v>15900</v>
      </c>
      <c r="N35" s="6">
        <v>15900</v>
      </c>
      <c r="O35" s="6">
        <v>15900</v>
      </c>
      <c r="P35" s="6">
        <v>15900</v>
      </c>
      <c r="Q35" s="6">
        <v>15900</v>
      </c>
    </row>
    <row r="36" spans="1:17" s="3" customFormat="1" ht="25.5" customHeight="1" x14ac:dyDescent="0.25">
      <c r="A36" s="21"/>
      <c r="B36" s="28"/>
      <c r="C36" s="20"/>
      <c r="D36" s="8" t="s">
        <v>10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17" s="3" customFormat="1" ht="30.75" customHeight="1" x14ac:dyDescent="0.25">
      <c r="A37" s="21"/>
      <c r="B37" s="28" t="s">
        <v>12</v>
      </c>
      <c r="C37" s="20"/>
      <c r="D37" s="8" t="s">
        <v>3</v>
      </c>
      <c r="E37" s="6">
        <f>E38+E39+E40+E41</f>
        <v>36995724.370000005</v>
      </c>
      <c r="F37" s="6">
        <f>F38+F39+F40+F41</f>
        <v>3066756</v>
      </c>
      <c r="G37" s="6">
        <f t="shared" ref="G37:H37" si="14">G38+G39+G40+G41</f>
        <v>4026966.42</v>
      </c>
      <c r="H37" s="6">
        <f t="shared" si="14"/>
        <v>3647299.95</v>
      </c>
      <c r="I37" s="6">
        <f>I38+I39+I40+I41</f>
        <v>3401920</v>
      </c>
      <c r="J37" s="6">
        <f t="shared" ref="J37" si="15">J38+J39+J40+J41</f>
        <v>3377370</v>
      </c>
      <c r="K37" s="6">
        <f t="shared" ref="K37" si="16">K38+K39+K40+K41</f>
        <v>3304020</v>
      </c>
      <c r="L37" s="6">
        <f t="shared" ref="L37:M37" si="17">L38+L39+L40+L41</f>
        <v>2695232</v>
      </c>
      <c r="M37" s="6">
        <f t="shared" si="17"/>
        <v>2695232</v>
      </c>
      <c r="N37" s="6">
        <f t="shared" ref="N37:Q37" si="18">N38+N39+N40+N41</f>
        <v>2695232</v>
      </c>
      <c r="O37" s="6">
        <f t="shared" si="18"/>
        <v>2695232</v>
      </c>
      <c r="P37" s="6">
        <f t="shared" si="18"/>
        <v>2695232</v>
      </c>
      <c r="Q37" s="6">
        <f t="shared" si="18"/>
        <v>2695232</v>
      </c>
    </row>
    <row r="38" spans="1:17" s="3" customFormat="1" x14ac:dyDescent="0.25">
      <c r="A38" s="21"/>
      <c r="B38" s="28"/>
      <c r="C38" s="20"/>
      <c r="D38" s="8" t="s">
        <v>7</v>
      </c>
      <c r="E38" s="6">
        <f>E13+E18+E23+E28+E33</f>
        <v>0</v>
      </c>
      <c r="F38" s="6">
        <f t="shared" ref="F38:L38" si="19">F13+F18+F23+F28+F33</f>
        <v>0</v>
      </c>
      <c r="G38" s="6">
        <f t="shared" si="19"/>
        <v>0</v>
      </c>
      <c r="H38" s="6">
        <f t="shared" si="19"/>
        <v>0</v>
      </c>
      <c r="I38" s="6">
        <f t="shared" si="19"/>
        <v>0</v>
      </c>
      <c r="J38" s="6">
        <f t="shared" si="19"/>
        <v>0</v>
      </c>
      <c r="K38" s="6">
        <f t="shared" si="19"/>
        <v>0</v>
      </c>
      <c r="L38" s="6">
        <f t="shared" si="19"/>
        <v>0</v>
      </c>
      <c r="M38" s="6">
        <f t="shared" ref="M38:Q38" si="20">M13+M18+M23+M28+M33</f>
        <v>0</v>
      </c>
      <c r="N38" s="6">
        <f t="shared" si="20"/>
        <v>0</v>
      </c>
      <c r="O38" s="6">
        <f t="shared" si="20"/>
        <v>0</v>
      </c>
      <c r="P38" s="6">
        <f t="shared" si="20"/>
        <v>0</v>
      </c>
      <c r="Q38" s="6">
        <f t="shared" si="20"/>
        <v>0</v>
      </c>
    </row>
    <row r="39" spans="1:17" s="3" customFormat="1" ht="25.5" x14ac:dyDescent="0.25">
      <c r="A39" s="21"/>
      <c r="B39" s="28"/>
      <c r="C39" s="20"/>
      <c r="D39" s="8" t="s">
        <v>8</v>
      </c>
      <c r="E39" s="6">
        <f>E14+E19+E24+E29+E34</f>
        <v>0</v>
      </c>
      <c r="F39" s="6">
        <f t="shared" ref="F39:L39" si="21">F14+F19+F24+F29+F34</f>
        <v>0</v>
      </c>
      <c r="G39" s="6">
        <f t="shared" si="21"/>
        <v>0</v>
      </c>
      <c r="H39" s="6">
        <f t="shared" si="21"/>
        <v>0</v>
      </c>
      <c r="I39" s="6">
        <f t="shared" si="21"/>
        <v>0</v>
      </c>
      <c r="J39" s="6">
        <f t="shared" si="21"/>
        <v>0</v>
      </c>
      <c r="K39" s="6">
        <f t="shared" si="21"/>
        <v>0</v>
      </c>
      <c r="L39" s="6">
        <f t="shared" si="21"/>
        <v>0</v>
      </c>
      <c r="M39" s="6">
        <f t="shared" ref="M39:Q39" si="22">M14+M19+M24+M29+M34</f>
        <v>0</v>
      </c>
      <c r="N39" s="6">
        <f t="shared" si="22"/>
        <v>0</v>
      </c>
      <c r="O39" s="6">
        <f t="shared" si="22"/>
        <v>0</v>
      </c>
      <c r="P39" s="6">
        <f t="shared" si="22"/>
        <v>0</v>
      </c>
      <c r="Q39" s="6">
        <f t="shared" si="22"/>
        <v>0</v>
      </c>
    </row>
    <row r="40" spans="1:17" s="3" customFormat="1" ht="28.5" customHeight="1" x14ac:dyDescent="0.25">
      <c r="A40" s="21"/>
      <c r="B40" s="28"/>
      <c r="C40" s="20"/>
      <c r="D40" s="8" t="s">
        <v>9</v>
      </c>
      <c r="E40" s="6">
        <f>E15+E20+E25+E30+E35</f>
        <v>36995724.370000005</v>
      </c>
      <c r="F40" s="6">
        <f>F15+F20+F25+F30+F35</f>
        <v>3066756</v>
      </c>
      <c r="G40" s="6">
        <f t="shared" ref="G40:L40" si="23">G15+G20+G25+G30+G35</f>
        <v>4026966.42</v>
      </c>
      <c r="H40" s="6">
        <f t="shared" si="23"/>
        <v>3647299.95</v>
      </c>
      <c r="I40" s="6">
        <f t="shared" si="23"/>
        <v>3401920</v>
      </c>
      <c r="J40" s="6">
        <f t="shared" si="23"/>
        <v>3377370</v>
      </c>
      <c r="K40" s="6">
        <f t="shared" si="23"/>
        <v>3304020</v>
      </c>
      <c r="L40" s="6">
        <f t="shared" si="23"/>
        <v>2695232</v>
      </c>
      <c r="M40" s="6">
        <f t="shared" ref="M40:Q40" si="24">M15+M20+M25+M30+M35</f>
        <v>2695232</v>
      </c>
      <c r="N40" s="6">
        <f t="shared" si="24"/>
        <v>2695232</v>
      </c>
      <c r="O40" s="6">
        <f t="shared" si="24"/>
        <v>2695232</v>
      </c>
      <c r="P40" s="6">
        <f t="shared" si="24"/>
        <v>2695232</v>
      </c>
      <c r="Q40" s="6">
        <f t="shared" si="24"/>
        <v>2695232</v>
      </c>
    </row>
    <row r="41" spans="1:17" s="3" customFormat="1" ht="25.5" x14ac:dyDescent="0.25">
      <c r="A41" s="21"/>
      <c r="B41" s="28"/>
      <c r="C41" s="20"/>
      <c r="D41" s="8" t="s">
        <v>10</v>
      </c>
      <c r="E41" s="6">
        <f>E16+E21+E26+E31+E36</f>
        <v>0</v>
      </c>
      <c r="F41" s="6">
        <f t="shared" ref="F41:L41" si="25">F16+F21+F26+F31+F36</f>
        <v>0</v>
      </c>
      <c r="G41" s="6">
        <f t="shared" si="25"/>
        <v>0</v>
      </c>
      <c r="H41" s="6">
        <f t="shared" si="25"/>
        <v>0</v>
      </c>
      <c r="I41" s="6">
        <f t="shared" si="25"/>
        <v>0</v>
      </c>
      <c r="J41" s="6">
        <f t="shared" si="25"/>
        <v>0</v>
      </c>
      <c r="K41" s="6">
        <f t="shared" si="25"/>
        <v>0</v>
      </c>
      <c r="L41" s="6">
        <f t="shared" si="25"/>
        <v>0</v>
      </c>
      <c r="M41" s="6">
        <f t="shared" ref="M41:Q41" si="26">M16+M21+M26+M31+M36</f>
        <v>0</v>
      </c>
      <c r="N41" s="6">
        <f t="shared" si="26"/>
        <v>0</v>
      </c>
      <c r="O41" s="6">
        <f t="shared" si="26"/>
        <v>0</v>
      </c>
      <c r="P41" s="6">
        <f t="shared" si="26"/>
        <v>0</v>
      </c>
      <c r="Q41" s="6">
        <f t="shared" si="26"/>
        <v>0</v>
      </c>
    </row>
    <row r="42" spans="1:17" s="3" customFormat="1" ht="30.75" customHeight="1" x14ac:dyDescent="0.25">
      <c r="A42" s="22"/>
      <c r="B42" s="29" t="s">
        <v>13</v>
      </c>
      <c r="C42" s="20"/>
      <c r="D42" s="8" t="s">
        <v>3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</row>
    <row r="43" spans="1:17" s="3" customFormat="1" ht="21.75" customHeight="1" x14ac:dyDescent="0.25">
      <c r="A43" s="23"/>
      <c r="B43" s="30"/>
      <c r="C43" s="20"/>
      <c r="D43" s="8" t="s">
        <v>7</v>
      </c>
      <c r="E43" s="6">
        <f t="shared" ref="E43:L43" si="27">E13+E18</f>
        <v>0</v>
      </c>
      <c r="F43" s="6">
        <f t="shared" si="27"/>
        <v>0</v>
      </c>
      <c r="G43" s="6">
        <f t="shared" si="27"/>
        <v>0</v>
      </c>
      <c r="H43" s="6">
        <f t="shared" si="27"/>
        <v>0</v>
      </c>
      <c r="I43" s="6">
        <f t="shared" si="27"/>
        <v>0</v>
      </c>
      <c r="J43" s="6">
        <f t="shared" si="27"/>
        <v>0</v>
      </c>
      <c r="K43" s="6">
        <f t="shared" si="27"/>
        <v>0</v>
      </c>
      <c r="L43" s="6">
        <f t="shared" si="27"/>
        <v>0</v>
      </c>
      <c r="M43" s="6">
        <f t="shared" ref="M43:Q43" si="28">M13+M18</f>
        <v>0</v>
      </c>
      <c r="N43" s="6">
        <f t="shared" si="28"/>
        <v>0</v>
      </c>
      <c r="O43" s="6">
        <f t="shared" si="28"/>
        <v>0</v>
      </c>
      <c r="P43" s="6">
        <f t="shared" si="28"/>
        <v>0</v>
      </c>
      <c r="Q43" s="6">
        <f t="shared" si="28"/>
        <v>0</v>
      </c>
    </row>
    <row r="44" spans="1:17" s="3" customFormat="1" ht="30" customHeight="1" x14ac:dyDescent="0.25">
      <c r="A44" s="23"/>
      <c r="B44" s="30"/>
      <c r="C44" s="20"/>
      <c r="D44" s="8" t="s">
        <v>8</v>
      </c>
      <c r="E44" s="6">
        <f t="shared" ref="E44:L44" si="29">E14+E19</f>
        <v>0</v>
      </c>
      <c r="F44" s="6">
        <f t="shared" si="29"/>
        <v>0</v>
      </c>
      <c r="G44" s="6">
        <f t="shared" si="29"/>
        <v>0</v>
      </c>
      <c r="H44" s="6">
        <f t="shared" si="29"/>
        <v>0</v>
      </c>
      <c r="I44" s="6">
        <f t="shared" si="29"/>
        <v>0</v>
      </c>
      <c r="J44" s="6">
        <f t="shared" si="29"/>
        <v>0</v>
      </c>
      <c r="K44" s="6">
        <f t="shared" si="29"/>
        <v>0</v>
      </c>
      <c r="L44" s="6">
        <f t="shared" si="29"/>
        <v>0</v>
      </c>
      <c r="M44" s="6">
        <f t="shared" ref="M44:Q44" si="30">M14+M19</f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</row>
    <row r="45" spans="1:17" s="3" customFormat="1" ht="28.5" customHeight="1" x14ac:dyDescent="0.25">
      <c r="A45" s="23"/>
      <c r="B45" s="30"/>
      <c r="C45" s="20"/>
      <c r="D45" s="8" t="s">
        <v>9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</row>
    <row r="46" spans="1:17" s="3" customFormat="1" ht="25.5" x14ac:dyDescent="0.25">
      <c r="A46" s="24"/>
      <c r="B46" s="31"/>
      <c r="C46" s="20"/>
      <c r="D46" s="8" t="s">
        <v>10</v>
      </c>
      <c r="E46" s="6">
        <f t="shared" ref="E46:L46" si="31">E16+E21</f>
        <v>0</v>
      </c>
      <c r="F46" s="6">
        <f t="shared" si="31"/>
        <v>0</v>
      </c>
      <c r="G46" s="6">
        <f t="shared" si="31"/>
        <v>0</v>
      </c>
      <c r="H46" s="6">
        <f t="shared" si="31"/>
        <v>0</v>
      </c>
      <c r="I46" s="6">
        <f t="shared" si="31"/>
        <v>0</v>
      </c>
      <c r="J46" s="6">
        <f t="shared" si="31"/>
        <v>0</v>
      </c>
      <c r="K46" s="6">
        <f t="shared" si="31"/>
        <v>0</v>
      </c>
      <c r="L46" s="6">
        <f t="shared" si="31"/>
        <v>0</v>
      </c>
      <c r="M46" s="6">
        <f t="shared" ref="M46:Q46" si="32">M16+M21</f>
        <v>0</v>
      </c>
      <c r="N46" s="6">
        <f t="shared" si="32"/>
        <v>0</v>
      </c>
      <c r="O46" s="6">
        <f t="shared" si="32"/>
        <v>0</v>
      </c>
      <c r="P46" s="6">
        <f t="shared" si="32"/>
        <v>0</v>
      </c>
      <c r="Q46" s="6">
        <f t="shared" si="32"/>
        <v>0</v>
      </c>
    </row>
    <row r="47" spans="1:17" s="3" customFormat="1" x14ac:dyDescent="0.25">
      <c r="A47" s="13"/>
      <c r="B47" s="9" t="s">
        <v>14</v>
      </c>
      <c r="C47" s="5"/>
      <c r="D47" s="8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</row>
    <row r="48" spans="1:17" s="3" customFormat="1" ht="30.75" customHeight="1" x14ac:dyDescent="0.25">
      <c r="A48" s="22"/>
      <c r="B48" s="29" t="s">
        <v>15</v>
      </c>
      <c r="C48" s="20"/>
      <c r="D48" s="8" t="s">
        <v>3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</row>
    <row r="49" spans="1:17" s="3" customFormat="1" ht="21.75" customHeight="1" x14ac:dyDescent="0.25">
      <c r="A49" s="23"/>
      <c r="B49" s="30"/>
      <c r="C49" s="20"/>
      <c r="D49" s="8" t="s">
        <v>7</v>
      </c>
      <c r="E49" s="6">
        <f t="shared" ref="E49:L49" si="33">E18+E38</f>
        <v>0</v>
      </c>
      <c r="F49" s="6">
        <f t="shared" si="33"/>
        <v>0</v>
      </c>
      <c r="G49" s="6">
        <f t="shared" si="33"/>
        <v>0</v>
      </c>
      <c r="H49" s="6">
        <f t="shared" si="33"/>
        <v>0</v>
      </c>
      <c r="I49" s="6">
        <f t="shared" si="33"/>
        <v>0</v>
      </c>
      <c r="J49" s="6">
        <f t="shared" si="33"/>
        <v>0</v>
      </c>
      <c r="K49" s="6">
        <f t="shared" si="33"/>
        <v>0</v>
      </c>
      <c r="L49" s="6">
        <f t="shared" si="33"/>
        <v>0</v>
      </c>
      <c r="M49" s="6">
        <f t="shared" ref="M49:Q49" si="34">M18+M38</f>
        <v>0</v>
      </c>
      <c r="N49" s="6">
        <f t="shared" si="34"/>
        <v>0</v>
      </c>
      <c r="O49" s="6">
        <f t="shared" si="34"/>
        <v>0</v>
      </c>
      <c r="P49" s="6">
        <f t="shared" si="34"/>
        <v>0</v>
      </c>
      <c r="Q49" s="6">
        <f t="shared" si="34"/>
        <v>0</v>
      </c>
    </row>
    <row r="50" spans="1:17" s="3" customFormat="1" ht="30" customHeight="1" x14ac:dyDescent="0.25">
      <c r="A50" s="23"/>
      <c r="B50" s="30"/>
      <c r="C50" s="20"/>
      <c r="D50" s="8" t="s">
        <v>8</v>
      </c>
      <c r="E50" s="6">
        <f t="shared" ref="E50:L50" si="35">E19+E39</f>
        <v>0</v>
      </c>
      <c r="F50" s="6">
        <f t="shared" si="35"/>
        <v>0</v>
      </c>
      <c r="G50" s="6">
        <f t="shared" si="35"/>
        <v>0</v>
      </c>
      <c r="H50" s="6">
        <f t="shared" si="35"/>
        <v>0</v>
      </c>
      <c r="I50" s="6">
        <f t="shared" si="35"/>
        <v>0</v>
      </c>
      <c r="J50" s="6">
        <f t="shared" si="35"/>
        <v>0</v>
      </c>
      <c r="K50" s="6">
        <f t="shared" si="35"/>
        <v>0</v>
      </c>
      <c r="L50" s="6">
        <f t="shared" si="35"/>
        <v>0</v>
      </c>
      <c r="M50" s="6">
        <f t="shared" ref="M50:Q50" si="36">M19+M39</f>
        <v>0</v>
      </c>
      <c r="N50" s="6">
        <f t="shared" si="36"/>
        <v>0</v>
      </c>
      <c r="O50" s="6">
        <f t="shared" si="36"/>
        <v>0</v>
      </c>
      <c r="P50" s="6">
        <f t="shared" si="36"/>
        <v>0</v>
      </c>
      <c r="Q50" s="6">
        <f t="shared" si="36"/>
        <v>0</v>
      </c>
    </row>
    <row r="51" spans="1:17" s="3" customFormat="1" ht="28.5" customHeight="1" x14ac:dyDescent="0.25">
      <c r="A51" s="23"/>
      <c r="B51" s="30"/>
      <c r="C51" s="20"/>
      <c r="D51" s="8" t="s">
        <v>9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</row>
    <row r="52" spans="1:17" s="3" customFormat="1" ht="32.25" customHeight="1" x14ac:dyDescent="0.25">
      <c r="A52" s="24"/>
      <c r="B52" s="31"/>
      <c r="C52" s="20"/>
      <c r="D52" s="8" t="s">
        <v>10</v>
      </c>
      <c r="E52" s="6">
        <f t="shared" ref="E52:L52" si="37">E21+E41</f>
        <v>0</v>
      </c>
      <c r="F52" s="6">
        <f t="shared" si="37"/>
        <v>0</v>
      </c>
      <c r="G52" s="6">
        <f t="shared" si="37"/>
        <v>0</v>
      </c>
      <c r="H52" s="6">
        <f t="shared" si="37"/>
        <v>0</v>
      </c>
      <c r="I52" s="6">
        <f t="shared" si="37"/>
        <v>0</v>
      </c>
      <c r="J52" s="6">
        <f t="shared" si="37"/>
        <v>0</v>
      </c>
      <c r="K52" s="6">
        <f t="shared" si="37"/>
        <v>0</v>
      </c>
      <c r="L52" s="6">
        <f t="shared" si="37"/>
        <v>0</v>
      </c>
      <c r="M52" s="6">
        <f t="shared" ref="M52:Q52" si="38">M21+M41</f>
        <v>0</v>
      </c>
      <c r="N52" s="6">
        <f t="shared" si="38"/>
        <v>0</v>
      </c>
      <c r="O52" s="6">
        <f t="shared" si="38"/>
        <v>0</v>
      </c>
      <c r="P52" s="6">
        <f t="shared" si="38"/>
        <v>0</v>
      </c>
      <c r="Q52" s="6">
        <f t="shared" si="38"/>
        <v>0</v>
      </c>
    </row>
    <row r="53" spans="1:17" s="3" customFormat="1" ht="30.75" customHeight="1" x14ac:dyDescent="0.25">
      <c r="A53" s="22"/>
      <c r="B53" s="29" t="s">
        <v>16</v>
      </c>
      <c r="C53" s="20"/>
      <c r="D53" s="8" t="s">
        <v>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</row>
    <row r="54" spans="1:17" s="3" customFormat="1" ht="21.75" customHeight="1" x14ac:dyDescent="0.25">
      <c r="A54" s="23"/>
      <c r="B54" s="30"/>
      <c r="C54" s="20"/>
      <c r="D54" s="8" t="s">
        <v>7</v>
      </c>
      <c r="E54" s="6">
        <f>E38+E43</f>
        <v>0</v>
      </c>
      <c r="F54" s="6">
        <f t="shared" ref="F54:L54" si="39">F38+F43</f>
        <v>0</v>
      </c>
      <c r="G54" s="6">
        <f t="shared" si="39"/>
        <v>0</v>
      </c>
      <c r="H54" s="6">
        <f t="shared" si="39"/>
        <v>0</v>
      </c>
      <c r="I54" s="6">
        <f t="shared" si="39"/>
        <v>0</v>
      </c>
      <c r="J54" s="6">
        <f t="shared" si="39"/>
        <v>0</v>
      </c>
      <c r="K54" s="6">
        <f t="shared" si="39"/>
        <v>0</v>
      </c>
      <c r="L54" s="6">
        <f t="shared" si="39"/>
        <v>0</v>
      </c>
      <c r="M54" s="6">
        <f t="shared" ref="M54:Q54" si="40">M38+M43</f>
        <v>0</v>
      </c>
      <c r="N54" s="6">
        <f t="shared" si="40"/>
        <v>0</v>
      </c>
      <c r="O54" s="6">
        <f t="shared" si="40"/>
        <v>0</v>
      </c>
      <c r="P54" s="6">
        <f t="shared" si="40"/>
        <v>0</v>
      </c>
      <c r="Q54" s="6">
        <f t="shared" si="40"/>
        <v>0</v>
      </c>
    </row>
    <row r="55" spans="1:17" s="3" customFormat="1" ht="30" customHeight="1" x14ac:dyDescent="0.25">
      <c r="A55" s="23"/>
      <c r="B55" s="30"/>
      <c r="C55" s="20"/>
      <c r="D55" s="8" t="s">
        <v>8</v>
      </c>
      <c r="E55" s="6">
        <f>E39+E44</f>
        <v>0</v>
      </c>
      <c r="F55" s="6">
        <f t="shared" ref="F55:L55" si="41">F39+F44</f>
        <v>0</v>
      </c>
      <c r="G55" s="6">
        <f t="shared" si="41"/>
        <v>0</v>
      </c>
      <c r="H55" s="6">
        <f t="shared" si="41"/>
        <v>0</v>
      </c>
      <c r="I55" s="6">
        <f t="shared" si="41"/>
        <v>0</v>
      </c>
      <c r="J55" s="6">
        <f t="shared" si="41"/>
        <v>0</v>
      </c>
      <c r="K55" s="6">
        <f t="shared" si="41"/>
        <v>0</v>
      </c>
      <c r="L55" s="6">
        <f t="shared" si="41"/>
        <v>0</v>
      </c>
      <c r="M55" s="6">
        <f t="shared" ref="M55:Q55" si="42">M39+M44</f>
        <v>0</v>
      </c>
      <c r="N55" s="6">
        <f t="shared" si="42"/>
        <v>0</v>
      </c>
      <c r="O55" s="6">
        <f t="shared" si="42"/>
        <v>0</v>
      </c>
      <c r="P55" s="6">
        <f t="shared" si="42"/>
        <v>0</v>
      </c>
      <c r="Q55" s="6">
        <f t="shared" si="42"/>
        <v>0</v>
      </c>
    </row>
    <row r="56" spans="1:17" s="3" customFormat="1" ht="28.5" customHeight="1" x14ac:dyDescent="0.25">
      <c r="A56" s="23"/>
      <c r="B56" s="30"/>
      <c r="C56" s="20"/>
      <c r="D56" s="8" t="s">
        <v>9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</row>
    <row r="57" spans="1:17" s="3" customFormat="1" ht="25.5" x14ac:dyDescent="0.25">
      <c r="A57" s="24"/>
      <c r="B57" s="31"/>
      <c r="C57" s="20"/>
      <c r="D57" s="8" t="s">
        <v>10</v>
      </c>
      <c r="E57" s="6">
        <f>E41+E46</f>
        <v>0</v>
      </c>
      <c r="F57" s="6">
        <f t="shared" ref="F57:L57" si="43">F41+F46</f>
        <v>0</v>
      </c>
      <c r="G57" s="6">
        <f t="shared" si="43"/>
        <v>0</v>
      </c>
      <c r="H57" s="6">
        <f t="shared" si="43"/>
        <v>0</v>
      </c>
      <c r="I57" s="6">
        <f t="shared" si="43"/>
        <v>0</v>
      </c>
      <c r="J57" s="6">
        <f t="shared" si="43"/>
        <v>0</v>
      </c>
      <c r="K57" s="6">
        <f t="shared" si="43"/>
        <v>0</v>
      </c>
      <c r="L57" s="6">
        <f t="shared" si="43"/>
        <v>0</v>
      </c>
      <c r="M57" s="6">
        <f t="shared" ref="M57:Q57" si="44">M41+M46</f>
        <v>0</v>
      </c>
      <c r="N57" s="6">
        <f t="shared" si="44"/>
        <v>0</v>
      </c>
      <c r="O57" s="6">
        <f t="shared" si="44"/>
        <v>0</v>
      </c>
      <c r="P57" s="6">
        <f t="shared" si="44"/>
        <v>0</v>
      </c>
      <c r="Q57" s="6">
        <f t="shared" si="44"/>
        <v>0</v>
      </c>
    </row>
    <row r="58" spans="1:17" s="3" customFormat="1" ht="30.75" customHeight="1" x14ac:dyDescent="0.25">
      <c r="A58" s="22"/>
      <c r="B58" s="29" t="s">
        <v>17</v>
      </c>
      <c r="C58" s="20"/>
      <c r="D58" s="8" t="s">
        <v>3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s="3" customFormat="1" ht="21.75" customHeight="1" x14ac:dyDescent="0.25">
      <c r="A59" s="23"/>
      <c r="B59" s="30"/>
      <c r="C59" s="20"/>
      <c r="D59" s="8" t="s">
        <v>7</v>
      </c>
      <c r="E59" s="6">
        <f>E43+E48</f>
        <v>0</v>
      </c>
      <c r="F59" s="6">
        <f t="shared" ref="F59:L59" si="45">F43+F48</f>
        <v>0</v>
      </c>
      <c r="G59" s="6">
        <f t="shared" si="45"/>
        <v>0</v>
      </c>
      <c r="H59" s="6">
        <f t="shared" si="45"/>
        <v>0</v>
      </c>
      <c r="I59" s="6">
        <f t="shared" si="45"/>
        <v>0</v>
      </c>
      <c r="J59" s="6">
        <f t="shared" si="45"/>
        <v>0</v>
      </c>
      <c r="K59" s="6">
        <f t="shared" si="45"/>
        <v>0</v>
      </c>
      <c r="L59" s="6">
        <f t="shared" si="45"/>
        <v>0</v>
      </c>
      <c r="M59" s="6">
        <f t="shared" ref="M59:Q59" si="46">M43+M48</f>
        <v>0</v>
      </c>
      <c r="N59" s="6">
        <f t="shared" si="46"/>
        <v>0</v>
      </c>
      <c r="O59" s="6">
        <f t="shared" si="46"/>
        <v>0</v>
      </c>
      <c r="P59" s="6">
        <f t="shared" si="46"/>
        <v>0</v>
      </c>
      <c r="Q59" s="6">
        <f t="shared" si="46"/>
        <v>0</v>
      </c>
    </row>
    <row r="60" spans="1:17" s="3" customFormat="1" ht="30" customHeight="1" x14ac:dyDescent="0.25">
      <c r="A60" s="23"/>
      <c r="B60" s="30"/>
      <c r="C60" s="20"/>
      <c r="D60" s="8" t="s">
        <v>8</v>
      </c>
      <c r="E60" s="6">
        <f>E44+E49</f>
        <v>0</v>
      </c>
      <c r="F60" s="6">
        <f t="shared" ref="F60:L60" si="47">F44+F49</f>
        <v>0</v>
      </c>
      <c r="G60" s="6">
        <f t="shared" si="47"/>
        <v>0</v>
      </c>
      <c r="H60" s="6">
        <f t="shared" si="47"/>
        <v>0</v>
      </c>
      <c r="I60" s="6">
        <f t="shared" si="47"/>
        <v>0</v>
      </c>
      <c r="J60" s="6">
        <f t="shared" si="47"/>
        <v>0</v>
      </c>
      <c r="K60" s="6">
        <f t="shared" si="47"/>
        <v>0</v>
      </c>
      <c r="L60" s="6">
        <f t="shared" si="47"/>
        <v>0</v>
      </c>
      <c r="M60" s="6">
        <f t="shared" ref="M60:Q60" si="48">M44+M49</f>
        <v>0</v>
      </c>
      <c r="N60" s="6">
        <f t="shared" si="48"/>
        <v>0</v>
      </c>
      <c r="O60" s="6">
        <f t="shared" si="48"/>
        <v>0</v>
      </c>
      <c r="P60" s="6">
        <f t="shared" si="48"/>
        <v>0</v>
      </c>
      <c r="Q60" s="6">
        <f t="shared" si="48"/>
        <v>0</v>
      </c>
    </row>
    <row r="61" spans="1:17" s="3" customFormat="1" ht="28.5" customHeight="1" x14ac:dyDescent="0.25">
      <c r="A61" s="23"/>
      <c r="B61" s="30"/>
      <c r="C61" s="20"/>
      <c r="D61" s="8" t="s">
        <v>9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</row>
    <row r="62" spans="1:17" s="3" customFormat="1" ht="25.5" x14ac:dyDescent="0.25">
      <c r="A62" s="24"/>
      <c r="B62" s="31"/>
      <c r="C62" s="20"/>
      <c r="D62" s="8" t="s">
        <v>10</v>
      </c>
      <c r="E62" s="6">
        <f>E46+E51</f>
        <v>0</v>
      </c>
      <c r="F62" s="6">
        <f t="shared" ref="F62:L62" si="49">F46+F51</f>
        <v>0</v>
      </c>
      <c r="G62" s="6">
        <f t="shared" si="49"/>
        <v>0</v>
      </c>
      <c r="H62" s="6">
        <f t="shared" si="49"/>
        <v>0</v>
      </c>
      <c r="I62" s="6">
        <f t="shared" si="49"/>
        <v>0</v>
      </c>
      <c r="J62" s="6">
        <f t="shared" si="49"/>
        <v>0</v>
      </c>
      <c r="K62" s="6">
        <f t="shared" si="49"/>
        <v>0</v>
      </c>
      <c r="L62" s="6">
        <f t="shared" si="49"/>
        <v>0</v>
      </c>
      <c r="M62" s="6">
        <f t="shared" ref="M62:Q62" si="50">M46+M51</f>
        <v>0</v>
      </c>
      <c r="N62" s="6">
        <f t="shared" si="50"/>
        <v>0</v>
      </c>
      <c r="O62" s="6">
        <f t="shared" si="50"/>
        <v>0</v>
      </c>
      <c r="P62" s="6">
        <f t="shared" si="50"/>
        <v>0</v>
      </c>
      <c r="Q62" s="6">
        <f t="shared" si="50"/>
        <v>0</v>
      </c>
    </row>
    <row r="63" spans="1:17" s="3" customFormat="1" ht="30.75" customHeight="1" x14ac:dyDescent="0.25">
      <c r="A63" s="22"/>
      <c r="B63" s="29" t="s">
        <v>5</v>
      </c>
      <c r="C63" s="20"/>
      <c r="D63" s="8" t="s">
        <v>3</v>
      </c>
      <c r="E63" s="6">
        <f>E64+E65+E66+E67</f>
        <v>36995724.370000005</v>
      </c>
      <c r="F63" s="6">
        <f>F64+F65+F66+F67</f>
        <v>3066756</v>
      </c>
      <c r="G63" s="6">
        <f t="shared" ref="G63:H63" si="51">G64+G65+G66+G67</f>
        <v>4026966.42</v>
      </c>
      <c r="H63" s="6">
        <f t="shared" si="51"/>
        <v>3647299.95</v>
      </c>
      <c r="I63" s="6">
        <f>I64+I65+I66+I67</f>
        <v>3401920</v>
      </c>
      <c r="J63" s="6">
        <f t="shared" ref="J63:L63" si="52">J64+J65+J66+J67</f>
        <v>3377370</v>
      </c>
      <c r="K63" s="6">
        <f t="shared" si="52"/>
        <v>3304020</v>
      </c>
      <c r="L63" s="6">
        <f t="shared" si="52"/>
        <v>2695232</v>
      </c>
      <c r="M63" s="6">
        <f t="shared" ref="M63:Q63" si="53">M64+M65+M66+M67</f>
        <v>2695232</v>
      </c>
      <c r="N63" s="6">
        <f t="shared" si="53"/>
        <v>2695232</v>
      </c>
      <c r="O63" s="6">
        <f t="shared" si="53"/>
        <v>2695232</v>
      </c>
      <c r="P63" s="6">
        <f t="shared" si="53"/>
        <v>2695232</v>
      </c>
      <c r="Q63" s="6">
        <f t="shared" si="53"/>
        <v>2695232</v>
      </c>
    </row>
    <row r="64" spans="1:17" s="3" customFormat="1" ht="21.75" customHeight="1" x14ac:dyDescent="0.25">
      <c r="A64" s="23"/>
      <c r="B64" s="30"/>
      <c r="C64" s="20"/>
      <c r="D64" s="8" t="s">
        <v>7</v>
      </c>
      <c r="E64" s="6">
        <f>E48+E53</f>
        <v>0</v>
      </c>
      <c r="F64" s="6">
        <f t="shared" ref="F64:L64" si="54">F48+F53</f>
        <v>0</v>
      </c>
      <c r="G64" s="6">
        <f t="shared" si="54"/>
        <v>0</v>
      </c>
      <c r="H64" s="6">
        <f t="shared" si="54"/>
        <v>0</v>
      </c>
      <c r="I64" s="6">
        <f t="shared" si="54"/>
        <v>0</v>
      </c>
      <c r="J64" s="6">
        <f t="shared" si="54"/>
        <v>0</v>
      </c>
      <c r="K64" s="6">
        <f t="shared" si="54"/>
        <v>0</v>
      </c>
      <c r="L64" s="6">
        <f t="shared" si="54"/>
        <v>0</v>
      </c>
      <c r="M64" s="6">
        <f t="shared" ref="M64:Q64" si="55">M48+M53</f>
        <v>0</v>
      </c>
      <c r="N64" s="6">
        <f t="shared" si="55"/>
        <v>0</v>
      </c>
      <c r="O64" s="6">
        <f t="shared" si="55"/>
        <v>0</v>
      </c>
      <c r="P64" s="6">
        <f t="shared" si="55"/>
        <v>0</v>
      </c>
      <c r="Q64" s="6">
        <f t="shared" si="55"/>
        <v>0</v>
      </c>
    </row>
    <row r="65" spans="1:17" s="3" customFormat="1" ht="30" customHeight="1" x14ac:dyDescent="0.25">
      <c r="A65" s="23"/>
      <c r="B65" s="30"/>
      <c r="C65" s="20"/>
      <c r="D65" s="8" t="s">
        <v>8</v>
      </c>
      <c r="E65" s="6">
        <f>E49+E54</f>
        <v>0</v>
      </c>
      <c r="F65" s="6">
        <f t="shared" ref="F65:L65" si="56">F49+F54</f>
        <v>0</v>
      </c>
      <c r="G65" s="6">
        <f t="shared" si="56"/>
        <v>0</v>
      </c>
      <c r="H65" s="6">
        <f t="shared" si="56"/>
        <v>0</v>
      </c>
      <c r="I65" s="6">
        <f t="shared" si="56"/>
        <v>0</v>
      </c>
      <c r="J65" s="6">
        <f t="shared" si="56"/>
        <v>0</v>
      </c>
      <c r="K65" s="6">
        <f t="shared" si="56"/>
        <v>0</v>
      </c>
      <c r="L65" s="6">
        <f t="shared" si="56"/>
        <v>0</v>
      </c>
      <c r="M65" s="6">
        <f t="shared" ref="M65:Q65" si="57">M49+M54</f>
        <v>0</v>
      </c>
      <c r="N65" s="6">
        <f t="shared" si="57"/>
        <v>0</v>
      </c>
      <c r="O65" s="6">
        <f t="shared" si="57"/>
        <v>0</v>
      </c>
      <c r="P65" s="6">
        <f t="shared" si="57"/>
        <v>0</v>
      </c>
      <c r="Q65" s="6">
        <f t="shared" si="57"/>
        <v>0</v>
      </c>
    </row>
    <row r="66" spans="1:17" s="3" customFormat="1" ht="28.5" customHeight="1" x14ac:dyDescent="0.25">
      <c r="A66" s="23"/>
      <c r="B66" s="30"/>
      <c r="C66" s="20"/>
      <c r="D66" s="8" t="s">
        <v>9</v>
      </c>
      <c r="E66" s="6">
        <f>SUM(F66:Q66)</f>
        <v>36995724.370000005</v>
      </c>
      <c r="F66" s="6">
        <v>3066756</v>
      </c>
      <c r="G66" s="6">
        <v>4026966.42</v>
      </c>
      <c r="H66" s="6">
        <v>3647299.95</v>
      </c>
      <c r="I66" s="6">
        <v>3401920</v>
      </c>
      <c r="J66" s="6">
        <v>3377370</v>
      </c>
      <c r="K66" s="6">
        <v>3304020</v>
      </c>
      <c r="L66" s="6">
        <v>2695232</v>
      </c>
      <c r="M66" s="6">
        <v>2695232</v>
      </c>
      <c r="N66" s="6">
        <v>2695232</v>
      </c>
      <c r="O66" s="6">
        <v>2695232</v>
      </c>
      <c r="P66" s="6">
        <v>2695232</v>
      </c>
      <c r="Q66" s="6">
        <v>2695232</v>
      </c>
    </row>
    <row r="67" spans="1:17" s="3" customFormat="1" ht="27.75" customHeight="1" x14ac:dyDescent="0.25">
      <c r="A67" s="24"/>
      <c r="B67" s="31"/>
      <c r="C67" s="20"/>
      <c r="D67" s="8" t="s">
        <v>10</v>
      </c>
      <c r="E67" s="6">
        <f>E51+E56</f>
        <v>0</v>
      </c>
      <c r="F67" s="6">
        <f t="shared" ref="F67:L67" si="58">F51+F56</f>
        <v>0</v>
      </c>
      <c r="G67" s="6">
        <f t="shared" si="58"/>
        <v>0</v>
      </c>
      <c r="H67" s="6">
        <f t="shared" si="58"/>
        <v>0</v>
      </c>
      <c r="I67" s="6">
        <f t="shared" si="58"/>
        <v>0</v>
      </c>
      <c r="J67" s="6">
        <f t="shared" si="58"/>
        <v>0</v>
      </c>
      <c r="K67" s="6">
        <f t="shared" si="58"/>
        <v>0</v>
      </c>
      <c r="L67" s="6">
        <f t="shared" si="58"/>
        <v>0</v>
      </c>
      <c r="M67" s="6">
        <f t="shared" ref="M67:Q67" si="59">M51+M56</f>
        <v>0</v>
      </c>
      <c r="N67" s="6">
        <f t="shared" si="59"/>
        <v>0</v>
      </c>
      <c r="O67" s="6">
        <f t="shared" si="59"/>
        <v>0</v>
      </c>
      <c r="P67" s="6">
        <f t="shared" si="59"/>
        <v>0</v>
      </c>
      <c r="Q67" s="6">
        <f t="shared" si="59"/>
        <v>0</v>
      </c>
    </row>
    <row r="68" spans="1:17" s="3" customFormat="1" x14ac:dyDescent="0.25">
      <c r="A68" s="13"/>
      <c r="B68" s="9" t="s">
        <v>14</v>
      </c>
      <c r="C68" s="5"/>
      <c r="D68" s="8"/>
      <c r="E68" s="6">
        <f>E69+E74</f>
        <v>36995724.370000005</v>
      </c>
      <c r="F68" s="6">
        <f t="shared" ref="F68:L68" si="60">F69+F74</f>
        <v>3066756</v>
      </c>
      <c r="G68" s="6">
        <f t="shared" si="60"/>
        <v>4026966.42</v>
      </c>
      <c r="H68" s="6">
        <f t="shared" si="60"/>
        <v>3647299.95</v>
      </c>
      <c r="I68" s="6">
        <f t="shared" si="60"/>
        <v>3401920</v>
      </c>
      <c r="J68" s="6">
        <f t="shared" si="60"/>
        <v>3377370</v>
      </c>
      <c r="K68" s="6">
        <f t="shared" si="60"/>
        <v>3304020</v>
      </c>
      <c r="L68" s="6">
        <f t="shared" si="60"/>
        <v>2695232</v>
      </c>
      <c r="M68" s="6">
        <f t="shared" ref="M68:Q68" si="61">M69+M74</f>
        <v>2695232</v>
      </c>
      <c r="N68" s="6">
        <f t="shared" si="61"/>
        <v>2695232</v>
      </c>
      <c r="O68" s="6">
        <f t="shared" si="61"/>
        <v>2695232</v>
      </c>
      <c r="P68" s="6">
        <f t="shared" si="61"/>
        <v>2695232</v>
      </c>
      <c r="Q68" s="6">
        <f t="shared" si="61"/>
        <v>2695232</v>
      </c>
    </row>
    <row r="69" spans="1:17" s="3" customFormat="1" ht="30.75" customHeight="1" x14ac:dyDescent="0.25">
      <c r="A69" s="39"/>
      <c r="B69" s="35" t="s">
        <v>25</v>
      </c>
      <c r="C69" s="38" t="s">
        <v>26</v>
      </c>
      <c r="D69" s="8" t="s">
        <v>3</v>
      </c>
      <c r="E69" s="6">
        <f>E70+E71+E72+E73</f>
        <v>6576622</v>
      </c>
      <c r="F69" s="6">
        <f>F70+F71+F72+F73</f>
        <v>229375</v>
      </c>
      <c r="G69" s="6">
        <f t="shared" ref="G69:L69" si="62">G70+G71+G72+G73</f>
        <v>236664</v>
      </c>
      <c r="H69" s="6">
        <f t="shared" si="62"/>
        <v>800585</v>
      </c>
      <c r="I69" s="6">
        <f t="shared" si="62"/>
        <v>417736</v>
      </c>
      <c r="J69" s="6">
        <f t="shared" si="62"/>
        <v>393186</v>
      </c>
      <c r="K69" s="6">
        <f t="shared" si="62"/>
        <v>319836</v>
      </c>
      <c r="L69" s="6">
        <f t="shared" si="62"/>
        <v>696540</v>
      </c>
      <c r="M69" s="6">
        <f t="shared" ref="M69:Q69" si="63">M70+M71+M72+M73</f>
        <v>696540</v>
      </c>
      <c r="N69" s="6">
        <f t="shared" si="63"/>
        <v>696540</v>
      </c>
      <c r="O69" s="6">
        <f t="shared" si="63"/>
        <v>696540</v>
      </c>
      <c r="P69" s="6">
        <f t="shared" si="63"/>
        <v>696540</v>
      </c>
      <c r="Q69" s="6">
        <f t="shared" si="63"/>
        <v>696540</v>
      </c>
    </row>
    <row r="70" spans="1:17" s="3" customFormat="1" ht="21.75" customHeight="1" x14ac:dyDescent="0.25">
      <c r="A70" s="40"/>
      <c r="B70" s="36"/>
      <c r="C70" s="38"/>
      <c r="D70" s="8" t="s">
        <v>7</v>
      </c>
      <c r="E70" s="6">
        <f>E13+E18+E23+E33</f>
        <v>0</v>
      </c>
      <c r="F70" s="6">
        <f t="shared" ref="F70:L70" si="64">F13+F18+F23+F33</f>
        <v>0</v>
      </c>
      <c r="G70" s="6">
        <f t="shared" si="64"/>
        <v>0</v>
      </c>
      <c r="H70" s="6">
        <f t="shared" si="64"/>
        <v>0</v>
      </c>
      <c r="I70" s="6">
        <f t="shared" si="64"/>
        <v>0</v>
      </c>
      <c r="J70" s="6">
        <f t="shared" si="64"/>
        <v>0</v>
      </c>
      <c r="K70" s="6">
        <f t="shared" si="64"/>
        <v>0</v>
      </c>
      <c r="L70" s="6">
        <f t="shared" si="64"/>
        <v>0</v>
      </c>
      <c r="M70" s="6">
        <f t="shared" ref="M70:Q70" si="65">M13+M18+M23+M33</f>
        <v>0</v>
      </c>
      <c r="N70" s="6">
        <f t="shared" si="65"/>
        <v>0</v>
      </c>
      <c r="O70" s="6">
        <f t="shared" si="65"/>
        <v>0</v>
      </c>
      <c r="P70" s="6">
        <f t="shared" si="65"/>
        <v>0</v>
      </c>
      <c r="Q70" s="6">
        <f t="shared" si="65"/>
        <v>0</v>
      </c>
    </row>
    <row r="71" spans="1:17" s="3" customFormat="1" ht="30" customHeight="1" x14ac:dyDescent="0.25">
      <c r="A71" s="40"/>
      <c r="B71" s="36"/>
      <c r="C71" s="38"/>
      <c r="D71" s="8" t="s">
        <v>8</v>
      </c>
      <c r="E71" s="6">
        <f>E14+E19+E24+E34</f>
        <v>0</v>
      </c>
      <c r="F71" s="6">
        <f t="shared" ref="F71:L71" si="66">F14+F19+F24+F34</f>
        <v>0</v>
      </c>
      <c r="G71" s="6">
        <f t="shared" si="66"/>
        <v>0</v>
      </c>
      <c r="H71" s="6">
        <f t="shared" si="66"/>
        <v>0</v>
      </c>
      <c r="I71" s="6">
        <f t="shared" si="66"/>
        <v>0</v>
      </c>
      <c r="J71" s="6">
        <f t="shared" si="66"/>
        <v>0</v>
      </c>
      <c r="K71" s="6">
        <f t="shared" si="66"/>
        <v>0</v>
      </c>
      <c r="L71" s="6">
        <f t="shared" si="66"/>
        <v>0</v>
      </c>
      <c r="M71" s="6">
        <f t="shared" ref="M71:Q71" si="67">M14+M19+M24+M34</f>
        <v>0</v>
      </c>
      <c r="N71" s="6">
        <f t="shared" si="67"/>
        <v>0</v>
      </c>
      <c r="O71" s="6">
        <f t="shared" si="67"/>
        <v>0</v>
      </c>
      <c r="P71" s="6">
        <f t="shared" si="67"/>
        <v>0</v>
      </c>
      <c r="Q71" s="6">
        <f t="shared" si="67"/>
        <v>0</v>
      </c>
    </row>
    <row r="72" spans="1:17" s="3" customFormat="1" ht="28.5" customHeight="1" x14ac:dyDescent="0.25">
      <c r="A72" s="40"/>
      <c r="B72" s="36"/>
      <c r="C72" s="38"/>
      <c r="D72" s="8" t="s">
        <v>9</v>
      </c>
      <c r="E72" s="6">
        <f>E15+E20+E25+E35</f>
        <v>6576622</v>
      </c>
      <c r="F72" s="6">
        <f>F15+F20+F25+F35</f>
        <v>229375</v>
      </c>
      <c r="G72" s="6">
        <f t="shared" ref="G72:L72" si="68">G15+G20+G25+G35</f>
        <v>236664</v>
      </c>
      <c r="H72" s="6">
        <f t="shared" si="68"/>
        <v>800585</v>
      </c>
      <c r="I72" s="6">
        <f t="shared" si="68"/>
        <v>417736</v>
      </c>
      <c r="J72" s="6">
        <f t="shared" si="68"/>
        <v>393186</v>
      </c>
      <c r="K72" s="6">
        <f t="shared" si="68"/>
        <v>319836</v>
      </c>
      <c r="L72" s="6">
        <f t="shared" si="68"/>
        <v>696540</v>
      </c>
      <c r="M72" s="6">
        <f t="shared" ref="M72:Q72" si="69">M15+M20+M25+M35</f>
        <v>696540</v>
      </c>
      <c r="N72" s="6">
        <f t="shared" si="69"/>
        <v>696540</v>
      </c>
      <c r="O72" s="6">
        <f t="shared" si="69"/>
        <v>696540</v>
      </c>
      <c r="P72" s="6">
        <f t="shared" si="69"/>
        <v>696540</v>
      </c>
      <c r="Q72" s="6">
        <f t="shared" si="69"/>
        <v>696540</v>
      </c>
    </row>
    <row r="73" spans="1:17" s="3" customFormat="1" ht="30" customHeight="1" x14ac:dyDescent="0.25">
      <c r="A73" s="41"/>
      <c r="B73" s="37"/>
      <c r="C73" s="38"/>
      <c r="D73" s="8" t="s">
        <v>10</v>
      </c>
      <c r="E73" s="6">
        <f>E57+E62</f>
        <v>0</v>
      </c>
      <c r="F73" s="6">
        <f t="shared" ref="F73:L73" si="70">F57+F62</f>
        <v>0</v>
      </c>
      <c r="G73" s="6">
        <f t="shared" si="70"/>
        <v>0</v>
      </c>
      <c r="H73" s="6">
        <f t="shared" si="70"/>
        <v>0</v>
      </c>
      <c r="I73" s="6">
        <f t="shared" si="70"/>
        <v>0</v>
      </c>
      <c r="J73" s="6">
        <f t="shared" si="70"/>
        <v>0</v>
      </c>
      <c r="K73" s="6">
        <f t="shared" si="70"/>
        <v>0</v>
      </c>
      <c r="L73" s="6">
        <f t="shared" si="70"/>
        <v>0</v>
      </c>
      <c r="M73" s="6">
        <f t="shared" ref="M73:Q73" si="71">M57+M62</f>
        <v>0</v>
      </c>
      <c r="N73" s="6">
        <f t="shared" si="71"/>
        <v>0</v>
      </c>
      <c r="O73" s="6">
        <f t="shared" si="71"/>
        <v>0</v>
      </c>
      <c r="P73" s="6">
        <f t="shared" si="71"/>
        <v>0</v>
      </c>
      <c r="Q73" s="6">
        <f t="shared" si="71"/>
        <v>0</v>
      </c>
    </row>
    <row r="74" spans="1:17" s="3" customFormat="1" ht="30.75" customHeight="1" x14ac:dyDescent="0.25">
      <c r="A74" s="22"/>
      <c r="B74" s="29" t="s">
        <v>29</v>
      </c>
      <c r="C74" s="20" t="s">
        <v>27</v>
      </c>
      <c r="D74" s="8" t="s">
        <v>3</v>
      </c>
      <c r="E74" s="6">
        <f>E75+E76+E77+E78</f>
        <v>30419102.370000001</v>
      </c>
      <c r="F74" s="6">
        <f>F75+F76+F77+F78</f>
        <v>2837381</v>
      </c>
      <c r="G74" s="6">
        <f t="shared" ref="G74:L74" si="72">G75+G76+G77+G78</f>
        <v>3790302.42</v>
      </c>
      <c r="H74" s="6">
        <f t="shared" si="72"/>
        <v>2846714.95</v>
      </c>
      <c r="I74" s="6">
        <f t="shared" si="72"/>
        <v>2984184</v>
      </c>
      <c r="J74" s="6">
        <f t="shared" si="72"/>
        <v>2984184</v>
      </c>
      <c r="K74" s="6">
        <f t="shared" si="72"/>
        <v>2984184</v>
      </c>
      <c r="L74" s="6">
        <f t="shared" si="72"/>
        <v>1998692</v>
      </c>
      <c r="M74" s="6">
        <f t="shared" ref="M74:Q74" si="73">M75+M76+M77+M78</f>
        <v>1998692</v>
      </c>
      <c r="N74" s="6">
        <f t="shared" si="73"/>
        <v>1998692</v>
      </c>
      <c r="O74" s="6">
        <f t="shared" si="73"/>
        <v>1998692</v>
      </c>
      <c r="P74" s="6">
        <f t="shared" si="73"/>
        <v>1998692</v>
      </c>
      <c r="Q74" s="6">
        <f t="shared" si="73"/>
        <v>1998692</v>
      </c>
    </row>
    <row r="75" spans="1:17" s="3" customFormat="1" ht="21.75" customHeight="1" x14ac:dyDescent="0.25">
      <c r="A75" s="23"/>
      <c r="B75" s="30"/>
      <c r="C75" s="20"/>
      <c r="D75" s="8" t="s">
        <v>7</v>
      </c>
      <c r="E75" s="6">
        <f>E59+E64</f>
        <v>0</v>
      </c>
      <c r="F75" s="6">
        <f t="shared" ref="F75:L75" si="74">F59+F64</f>
        <v>0</v>
      </c>
      <c r="G75" s="6">
        <f t="shared" si="74"/>
        <v>0</v>
      </c>
      <c r="H75" s="6">
        <f t="shared" si="74"/>
        <v>0</v>
      </c>
      <c r="I75" s="6">
        <f t="shared" si="74"/>
        <v>0</v>
      </c>
      <c r="J75" s="6">
        <f t="shared" si="74"/>
        <v>0</v>
      </c>
      <c r="K75" s="6">
        <f t="shared" si="74"/>
        <v>0</v>
      </c>
      <c r="L75" s="6">
        <f t="shared" si="74"/>
        <v>0</v>
      </c>
      <c r="M75" s="6">
        <f t="shared" ref="M75:Q75" si="75">M59+M64</f>
        <v>0</v>
      </c>
      <c r="N75" s="6">
        <f t="shared" si="75"/>
        <v>0</v>
      </c>
      <c r="O75" s="6">
        <f t="shared" si="75"/>
        <v>0</v>
      </c>
      <c r="P75" s="6">
        <f t="shared" si="75"/>
        <v>0</v>
      </c>
      <c r="Q75" s="6">
        <f t="shared" si="75"/>
        <v>0</v>
      </c>
    </row>
    <row r="76" spans="1:17" s="3" customFormat="1" ht="30" customHeight="1" x14ac:dyDescent="0.25">
      <c r="A76" s="23"/>
      <c r="B76" s="30"/>
      <c r="C76" s="20"/>
      <c r="D76" s="8" t="s">
        <v>8</v>
      </c>
      <c r="E76" s="6">
        <f>E60+E65</f>
        <v>0</v>
      </c>
      <c r="F76" s="6">
        <f t="shared" ref="F76:L76" si="76">F60+F65</f>
        <v>0</v>
      </c>
      <c r="G76" s="6">
        <f t="shared" si="76"/>
        <v>0</v>
      </c>
      <c r="H76" s="6">
        <f t="shared" si="76"/>
        <v>0</v>
      </c>
      <c r="I76" s="6">
        <f t="shared" si="76"/>
        <v>0</v>
      </c>
      <c r="J76" s="6">
        <f t="shared" si="76"/>
        <v>0</v>
      </c>
      <c r="K76" s="6">
        <f t="shared" si="76"/>
        <v>0</v>
      </c>
      <c r="L76" s="6">
        <f t="shared" si="76"/>
        <v>0</v>
      </c>
      <c r="M76" s="6">
        <f t="shared" ref="M76:Q76" si="77">M60+M65</f>
        <v>0</v>
      </c>
      <c r="N76" s="6">
        <f t="shared" si="77"/>
        <v>0</v>
      </c>
      <c r="O76" s="6">
        <f t="shared" si="77"/>
        <v>0</v>
      </c>
      <c r="P76" s="6">
        <f t="shared" si="77"/>
        <v>0</v>
      </c>
      <c r="Q76" s="6">
        <f t="shared" si="77"/>
        <v>0</v>
      </c>
    </row>
    <row r="77" spans="1:17" s="3" customFormat="1" ht="28.5" customHeight="1" x14ac:dyDescent="0.25">
      <c r="A77" s="23"/>
      <c r="B77" s="30"/>
      <c r="C77" s="20"/>
      <c r="D77" s="8" t="s">
        <v>9</v>
      </c>
      <c r="E77" s="6">
        <f>E30</f>
        <v>30419102.370000001</v>
      </c>
      <c r="F77" s="6">
        <f>F30</f>
        <v>2837381</v>
      </c>
      <c r="G77" s="6">
        <f t="shared" ref="G77:L77" si="78">G30</f>
        <v>3790302.42</v>
      </c>
      <c r="H77" s="6">
        <f t="shared" si="78"/>
        <v>2846714.95</v>
      </c>
      <c r="I77" s="6">
        <f t="shared" si="78"/>
        <v>2984184</v>
      </c>
      <c r="J77" s="6">
        <f t="shared" si="78"/>
        <v>2984184</v>
      </c>
      <c r="K77" s="6">
        <f t="shared" si="78"/>
        <v>2984184</v>
      </c>
      <c r="L77" s="6">
        <f t="shared" si="78"/>
        <v>1998692</v>
      </c>
      <c r="M77" s="6">
        <f t="shared" ref="M77:Q77" si="79">M30</f>
        <v>1998692</v>
      </c>
      <c r="N77" s="6">
        <f t="shared" si="79"/>
        <v>1998692</v>
      </c>
      <c r="O77" s="6">
        <f t="shared" si="79"/>
        <v>1998692</v>
      </c>
      <c r="P77" s="6">
        <f t="shared" si="79"/>
        <v>1998692</v>
      </c>
      <c r="Q77" s="6">
        <f t="shared" si="79"/>
        <v>1998692</v>
      </c>
    </row>
    <row r="78" spans="1:17" s="3" customFormat="1" ht="33.75" customHeight="1" x14ac:dyDescent="0.25">
      <c r="A78" s="24"/>
      <c r="B78" s="31"/>
      <c r="C78" s="20"/>
      <c r="D78" s="8" t="s">
        <v>10</v>
      </c>
      <c r="E78" s="6">
        <f>E62+E67</f>
        <v>0</v>
      </c>
      <c r="F78" s="6">
        <f t="shared" ref="F78:L78" si="80">F62+F67</f>
        <v>0</v>
      </c>
      <c r="G78" s="6">
        <f t="shared" si="80"/>
        <v>0</v>
      </c>
      <c r="H78" s="6">
        <f t="shared" si="80"/>
        <v>0</v>
      </c>
      <c r="I78" s="6">
        <f t="shared" si="80"/>
        <v>0</v>
      </c>
      <c r="J78" s="6">
        <f t="shared" si="80"/>
        <v>0</v>
      </c>
      <c r="K78" s="6">
        <f t="shared" si="80"/>
        <v>0</v>
      </c>
      <c r="L78" s="6">
        <f t="shared" si="80"/>
        <v>0</v>
      </c>
      <c r="M78" s="6">
        <f t="shared" ref="M78:Q78" si="81">M62+M67</f>
        <v>0</v>
      </c>
      <c r="N78" s="6">
        <f t="shared" si="81"/>
        <v>0</v>
      </c>
      <c r="O78" s="6">
        <f t="shared" si="81"/>
        <v>0</v>
      </c>
      <c r="P78" s="6">
        <f t="shared" si="81"/>
        <v>0</v>
      </c>
      <c r="Q78" s="6">
        <f t="shared" si="81"/>
        <v>0</v>
      </c>
    </row>
    <row r="79" spans="1:17" ht="30.75" hidden="1" customHeight="1" x14ac:dyDescent="0.25">
      <c r="A79" s="32"/>
      <c r="B79" s="35" t="s">
        <v>30</v>
      </c>
      <c r="C79" s="38" t="s">
        <v>28</v>
      </c>
      <c r="D79" s="8" t="s">
        <v>3</v>
      </c>
      <c r="E79" s="6">
        <f>E80+E81+E82+E83</f>
        <v>0</v>
      </c>
      <c r="F79" s="6">
        <f t="shared" ref="F79:Q79" si="82">F80+F81+F82+F83</f>
        <v>0</v>
      </c>
      <c r="G79" s="6">
        <f t="shared" si="82"/>
        <v>0</v>
      </c>
      <c r="H79" s="6">
        <f t="shared" si="82"/>
        <v>0</v>
      </c>
      <c r="I79" s="6">
        <f t="shared" si="82"/>
        <v>0</v>
      </c>
      <c r="J79" s="6">
        <f t="shared" si="82"/>
        <v>0</v>
      </c>
      <c r="K79" s="6">
        <f t="shared" si="82"/>
        <v>0</v>
      </c>
      <c r="L79" s="6">
        <f t="shared" si="82"/>
        <v>0</v>
      </c>
      <c r="M79" s="6"/>
      <c r="N79" s="6"/>
      <c r="O79" s="6"/>
      <c r="P79" s="6"/>
      <c r="Q79" s="6">
        <f t="shared" si="82"/>
        <v>0</v>
      </c>
    </row>
    <row r="80" spans="1:17" ht="21.75" hidden="1" customHeight="1" x14ac:dyDescent="0.25">
      <c r="A80" s="33"/>
      <c r="B80" s="36"/>
      <c r="C80" s="38"/>
      <c r="D80" s="8" t="s">
        <v>7</v>
      </c>
      <c r="E80" s="6">
        <f>SUM(F80:Q80)</f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/>
      <c r="N80" s="6"/>
      <c r="O80" s="6"/>
      <c r="P80" s="6"/>
      <c r="Q80" s="6">
        <v>0</v>
      </c>
    </row>
    <row r="81" spans="1:17" ht="30" hidden="1" customHeight="1" x14ac:dyDescent="0.25">
      <c r="A81" s="33"/>
      <c r="B81" s="36"/>
      <c r="C81" s="38"/>
      <c r="D81" s="8" t="s">
        <v>8</v>
      </c>
      <c r="E81" s="6">
        <f t="shared" ref="E81:E83" si="83">SUM(F81:Q81)</f>
        <v>0</v>
      </c>
      <c r="F81" s="6">
        <f t="shared" ref="F81:Q81" si="84">F65+F70</f>
        <v>0</v>
      </c>
      <c r="G81" s="6">
        <f t="shared" si="84"/>
        <v>0</v>
      </c>
      <c r="H81" s="6">
        <f t="shared" si="84"/>
        <v>0</v>
      </c>
      <c r="I81" s="6">
        <f t="shared" si="84"/>
        <v>0</v>
      </c>
      <c r="J81" s="6">
        <f t="shared" si="84"/>
        <v>0</v>
      </c>
      <c r="K81" s="6">
        <f t="shared" si="84"/>
        <v>0</v>
      </c>
      <c r="L81" s="6">
        <f t="shared" si="84"/>
        <v>0</v>
      </c>
      <c r="M81" s="6"/>
      <c r="N81" s="6"/>
      <c r="O81" s="6"/>
      <c r="P81" s="6"/>
      <c r="Q81" s="6">
        <f t="shared" si="84"/>
        <v>0</v>
      </c>
    </row>
    <row r="82" spans="1:17" ht="28.5" hidden="1" customHeight="1" x14ac:dyDescent="0.25">
      <c r="A82" s="33"/>
      <c r="B82" s="36"/>
      <c r="C82" s="38"/>
      <c r="D82" s="8" t="s">
        <v>9</v>
      </c>
      <c r="E82" s="6">
        <f t="shared" si="83"/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/>
      <c r="N82" s="6"/>
      <c r="O82" s="6"/>
      <c r="P82" s="6"/>
      <c r="Q82" s="6">
        <v>0</v>
      </c>
    </row>
    <row r="83" spans="1:17" ht="25.5" hidden="1" x14ac:dyDescent="0.25">
      <c r="A83" s="34"/>
      <c r="B83" s="37"/>
      <c r="C83" s="38"/>
      <c r="D83" s="8" t="s">
        <v>10</v>
      </c>
      <c r="E83" s="6">
        <f t="shared" si="83"/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/>
      <c r="N83" s="6"/>
      <c r="O83" s="6"/>
      <c r="P83" s="6"/>
      <c r="Q83" s="6">
        <v>0</v>
      </c>
    </row>
    <row r="84" spans="1:17" x14ac:dyDescent="0.25">
      <c r="A84" s="2"/>
      <c r="B84" s="2"/>
      <c r="C84" s="2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5">
      <c r="A85" s="2"/>
      <c r="B85" s="2"/>
      <c r="C85" s="2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A86" s="2"/>
      <c r="B86" s="2"/>
      <c r="C86" s="2"/>
      <c r="D86" s="7"/>
      <c r="E86" s="10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A87" s="2"/>
      <c r="B87" s="2"/>
      <c r="C87" s="2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2"/>
      <c r="B88" s="2"/>
      <c r="C88" s="2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A89" s="2"/>
      <c r="B89" s="2"/>
      <c r="C89" s="2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A90" s="2"/>
      <c r="B90" s="2"/>
      <c r="C90" s="2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2"/>
      <c r="B91" s="2"/>
      <c r="C91" s="2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2"/>
      <c r="B92" s="2"/>
      <c r="C92" s="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5">
      <c r="A93" s="2"/>
      <c r="B93" s="2"/>
      <c r="C93" s="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2"/>
      <c r="B94" s="2"/>
      <c r="C94" s="2"/>
      <c r="D94" s="7"/>
      <c r="E94" s="7"/>
      <c r="F94" s="10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2"/>
      <c r="B95" s="2"/>
      <c r="C95" s="2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25">
      <c r="A96" s="2"/>
      <c r="B96" s="2"/>
      <c r="C96" s="2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2"/>
      <c r="B97" s="2"/>
      <c r="C97" s="2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25">
      <c r="A98" s="2"/>
      <c r="B98" s="2"/>
      <c r="C98" s="2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5">
      <c r="A99" s="2"/>
      <c r="B99" s="2"/>
      <c r="C99" s="2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5">
      <c r="A100" s="2"/>
      <c r="B100" s="2"/>
      <c r="C100" s="2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25">
      <c r="A101" s="2"/>
      <c r="B101" s="2"/>
      <c r="C101" s="2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25">
      <c r="A102" s="2"/>
      <c r="B102" s="2"/>
      <c r="C102" s="2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25">
      <c r="A103" s="2"/>
      <c r="B103" s="2"/>
      <c r="C103" s="2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25">
      <c r="A104" s="2"/>
      <c r="B104" s="2"/>
      <c r="C104" s="2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25">
      <c r="A105" s="2"/>
      <c r="B105" s="2"/>
      <c r="C105" s="2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5">
      <c r="A106" s="2"/>
      <c r="B106" s="2"/>
      <c r="C106" s="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5">
      <c r="A107" s="2"/>
      <c r="B107" s="2"/>
      <c r="C107" s="2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5">
      <c r="A108" s="2"/>
      <c r="B108" s="2"/>
      <c r="C108" s="2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5">
      <c r="A109" s="2"/>
      <c r="B109" s="2"/>
      <c r="C109" s="2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5">
      <c r="A110" s="2"/>
      <c r="B110" s="2"/>
      <c r="C110" s="2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A111" s="2"/>
      <c r="B111" s="2"/>
      <c r="C111" s="2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A112" s="2"/>
      <c r="B112" s="2"/>
      <c r="C112" s="2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25">
      <c r="A113" s="2"/>
      <c r="B113" s="2"/>
      <c r="C113" s="2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25">
      <c r="A114" s="2"/>
      <c r="B114" s="2"/>
      <c r="C114" s="2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25">
      <c r="A115" s="2"/>
      <c r="B115" s="2"/>
      <c r="C115" s="2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25">
      <c r="A116" s="2"/>
      <c r="B116" s="2"/>
      <c r="C116" s="2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25">
      <c r="A117" s="2"/>
      <c r="B117" s="2"/>
      <c r="C117" s="2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25">
      <c r="A118" s="2"/>
      <c r="B118" s="2"/>
      <c r="C118" s="2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25">
      <c r="A119" s="2"/>
      <c r="B119" s="2"/>
      <c r="C119" s="2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25">
      <c r="A120" s="2"/>
      <c r="B120" s="2"/>
      <c r="C120" s="2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25">
      <c r="A121" s="2"/>
      <c r="B121" s="2"/>
      <c r="C121" s="2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5">
      <c r="A122" s="2"/>
      <c r="B122" s="2"/>
      <c r="C122" s="2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5">
      <c r="A123" s="2"/>
      <c r="B123" s="2"/>
      <c r="C123" s="2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5">
      <c r="A124" s="2"/>
      <c r="B124" s="2"/>
      <c r="C124" s="2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25">
      <c r="A125" s="2"/>
      <c r="B125" s="2"/>
      <c r="C125" s="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25">
      <c r="A126" s="2"/>
      <c r="B126" s="2"/>
      <c r="C126" s="2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25">
      <c r="A127" s="2"/>
      <c r="B127" s="2"/>
      <c r="C127" s="2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25">
      <c r="A128" s="2"/>
      <c r="B128" s="2"/>
      <c r="C128" s="2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25">
      <c r="A129" s="2"/>
      <c r="B129" s="2"/>
      <c r="C129" s="2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25">
      <c r="A130" s="2"/>
      <c r="B130" s="2"/>
      <c r="C130" s="2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25">
      <c r="A131" s="2"/>
      <c r="B131" s="2"/>
      <c r="C131" s="2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25">
      <c r="A132" s="2"/>
      <c r="B132" s="2"/>
      <c r="C132" s="2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25">
      <c r="A133" s="2"/>
      <c r="B133" s="2"/>
      <c r="C133" s="2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25">
      <c r="A134" s="2"/>
      <c r="B134" s="2"/>
      <c r="C134" s="2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25">
      <c r="A135" s="2"/>
      <c r="B135" s="2"/>
      <c r="C135" s="2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25">
      <c r="A136" s="2"/>
      <c r="B136" s="2"/>
      <c r="C136" s="2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25">
      <c r="A137" s="2"/>
      <c r="B137" s="2"/>
      <c r="C137" s="2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25">
      <c r="A138" s="2"/>
      <c r="B138" s="2"/>
      <c r="C138" s="2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25">
      <c r="A139" s="2"/>
      <c r="B139" s="2"/>
      <c r="C139" s="2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25">
      <c r="A140" s="2"/>
      <c r="B140" s="2"/>
      <c r="C140" s="2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25">
      <c r="A141" s="2"/>
      <c r="B141" s="2"/>
      <c r="C141" s="2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25">
      <c r="A142" s="2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25">
      <c r="A143" s="2"/>
      <c r="B143" s="2"/>
      <c r="C143" s="2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25">
      <c r="A144" s="2"/>
      <c r="B144" s="2"/>
      <c r="C144" s="2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25">
      <c r="A145" s="2"/>
      <c r="B145" s="2"/>
      <c r="C145" s="2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25">
      <c r="A146" s="2"/>
      <c r="B146" s="2"/>
      <c r="C146" s="2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25">
      <c r="A147" s="2"/>
      <c r="B147" s="2"/>
      <c r="C147" s="2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25">
      <c r="A148" s="2"/>
      <c r="B148" s="2"/>
      <c r="C148" s="2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25">
      <c r="A149" s="2"/>
      <c r="B149" s="2"/>
      <c r="C149" s="2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25">
      <c r="A150" s="2"/>
      <c r="B150" s="2"/>
      <c r="C150" s="2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25">
      <c r="A151" s="2"/>
      <c r="B151" s="2"/>
      <c r="C151" s="2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25">
      <c r="A152" s="2"/>
      <c r="B152" s="2"/>
      <c r="C152" s="2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25">
      <c r="A153" s="2"/>
      <c r="B153" s="2"/>
      <c r="C153" s="2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25">
      <c r="A154" s="2"/>
      <c r="B154" s="2"/>
      <c r="C154" s="2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25">
      <c r="A155" s="2"/>
      <c r="B155" s="2"/>
      <c r="C155" s="2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25">
      <c r="A156" s="2"/>
      <c r="B156" s="2"/>
      <c r="C156" s="2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25">
      <c r="A157" s="2"/>
      <c r="B157" s="2"/>
      <c r="C157" s="2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25">
      <c r="A158" s="2"/>
      <c r="B158" s="2"/>
      <c r="C158" s="2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25">
      <c r="A159" s="2"/>
      <c r="B159" s="2"/>
      <c r="C159" s="2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25">
      <c r="A160" s="2"/>
      <c r="B160" s="2"/>
      <c r="C160" s="2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25">
      <c r="A161" s="2"/>
      <c r="B161" s="2"/>
      <c r="C161" s="2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25">
      <c r="A162" s="2"/>
      <c r="B162" s="2"/>
      <c r="C162" s="2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25">
      <c r="A163" s="2"/>
      <c r="B163" s="2"/>
      <c r="C163" s="2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25">
      <c r="A164" s="2"/>
      <c r="B164" s="2"/>
      <c r="C164" s="2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25">
      <c r="A165" s="2"/>
      <c r="B165" s="2"/>
      <c r="C165" s="2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25">
      <c r="A166" s="2"/>
      <c r="B166" s="2"/>
      <c r="C166" s="2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25">
      <c r="A167" s="2"/>
      <c r="B167" s="2"/>
      <c r="C167" s="2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25">
      <c r="A168" s="2"/>
      <c r="B168" s="2"/>
      <c r="C168" s="2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25">
      <c r="A169" s="2"/>
      <c r="B169" s="2"/>
      <c r="C169" s="2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25">
      <c r="A170" s="2"/>
      <c r="B170" s="2"/>
      <c r="C170" s="2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</sheetData>
  <mergeCells count="56">
    <mergeCell ref="H1:Q1"/>
    <mergeCell ref="H2:Q2"/>
    <mergeCell ref="H3:Q3"/>
    <mergeCell ref="H4:Q4"/>
    <mergeCell ref="A7:U7"/>
    <mergeCell ref="L6:Q6"/>
    <mergeCell ref="I6:K6"/>
    <mergeCell ref="A79:A83"/>
    <mergeCell ref="B79:B83"/>
    <mergeCell ref="C79:C83"/>
    <mergeCell ref="C74:C78"/>
    <mergeCell ref="B22:B26"/>
    <mergeCell ref="A22:A26"/>
    <mergeCell ref="B32:B36"/>
    <mergeCell ref="A74:A78"/>
    <mergeCell ref="B74:B78"/>
    <mergeCell ref="A53:A57"/>
    <mergeCell ref="B53:B57"/>
    <mergeCell ref="A37:A41"/>
    <mergeCell ref="A69:A73"/>
    <mergeCell ref="B69:B73"/>
    <mergeCell ref="C69:C73"/>
    <mergeCell ref="C22:C26"/>
    <mergeCell ref="A63:A67"/>
    <mergeCell ref="B63:B67"/>
    <mergeCell ref="A32:A36"/>
    <mergeCell ref="C53:C57"/>
    <mergeCell ref="C27:C31"/>
    <mergeCell ref="A58:A62"/>
    <mergeCell ref="B37:B41"/>
    <mergeCell ref="C37:C41"/>
    <mergeCell ref="C58:C62"/>
    <mergeCell ref="A48:A52"/>
    <mergeCell ref="B48:B52"/>
    <mergeCell ref="C48:C52"/>
    <mergeCell ref="A42:A46"/>
    <mergeCell ref="B42:B46"/>
    <mergeCell ref="C42:C46"/>
    <mergeCell ref="B58:B62"/>
    <mergeCell ref="B8:B10"/>
    <mergeCell ref="A8:A10"/>
    <mergeCell ref="C8:C10"/>
    <mergeCell ref="A27:A31"/>
    <mergeCell ref="A17:A21"/>
    <mergeCell ref="B17:B21"/>
    <mergeCell ref="C17:C21"/>
    <mergeCell ref="A12:A16"/>
    <mergeCell ref="B12:B16"/>
    <mergeCell ref="C12:C16"/>
    <mergeCell ref="B27:B31"/>
    <mergeCell ref="D8:D10"/>
    <mergeCell ref="E9:E10"/>
    <mergeCell ref="E8:Q8"/>
    <mergeCell ref="F9:Q9"/>
    <mergeCell ref="C63:C67"/>
    <mergeCell ref="C32:C36"/>
  </mergeCells>
  <pageMargins left="0.39370078740157483" right="0.39370078740157483" top="1.1811023622047245" bottom="0.39370078740157483" header="0.11811023622047245" footer="0.11811023622047245"/>
  <pageSetup paperSize="9" scale="60" firstPageNumber="3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2</vt:lpstr>
      <vt:lpstr>'таб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2021-11-01T09:17:59Z</dcterms:modified>
</cp:coreProperties>
</file>