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196" yWindow="336" windowWidth="14436" windowHeight="12948" tabRatio="695"/>
  </bookViews>
  <sheets>
    <sheet name="2 Осн.мероприятия" sheetId="9" r:id="rId1"/>
    <sheet name="3. Портфели" sheetId="3" state="hidden" r:id="rId2"/>
    <sheet name="4. Хар-ка осн. мер." sheetId="4" state="hidden" r:id="rId3"/>
    <sheet name="5. Свод показ.мун.зад." sheetId="5" state="hidden" r:id="rId4"/>
    <sheet name="6. Перечень рисков" sheetId="6" state="hidden" r:id="rId5"/>
    <sheet name="8. Перечень объектов" sheetId="8" state="hidden" r:id="rId6"/>
    <sheet name="3 Перечень объектов" sheetId="15" state="hidden" r:id="rId7"/>
    <sheet name="4 Портфели" sheetId="11" state="hidden" r:id="rId8"/>
    <sheet name="5 Сводные показатели" sheetId="21" state="hidden" r:id="rId9"/>
    <sheet name="6 Перечень рисков" sheetId="14" state="hidden" r:id="rId10"/>
    <sheet name="7 Перечень об.кап.строит" sheetId="16" state="hidden" r:id="rId11"/>
    <sheet name="8 Пл мероп оц эф-ти" sheetId="17" state="hidden" r:id="rId12"/>
    <sheet name="9 Предложения граждан" sheetId="18" state="hidden" r:id="rId13"/>
    <sheet name="5. Свод показ.мун.зад.." sheetId="12" state="hidden" r:id="rId14"/>
    <sheet name="4. Хар-ка осн. мер.." sheetId="13" state="hidden" r:id="rId15"/>
  </sheets>
  <definedNames>
    <definedName name="_xlnm.Print_Titles" localSheetId="0">'2 Осн.мероприятия'!$12:$12</definedName>
    <definedName name="_xlnm.Print_Area" localSheetId="0">'2 Осн.мероприятия'!$A$1:$Q$100</definedName>
    <definedName name="_xlnm.Print_Area" localSheetId="8">'5 Сводные показатели'!$A$1:$P$7</definedName>
  </definedNames>
  <calcPr calcId="144525"/>
</workbook>
</file>

<file path=xl/calcChain.xml><?xml version="1.0" encoding="utf-8"?>
<calcChain xmlns="http://schemas.openxmlformats.org/spreadsheetml/2006/main">
  <c r="J25" i="9" l="1"/>
  <c r="K51" i="9" l="1"/>
  <c r="L51" i="9"/>
  <c r="M51" i="9"/>
  <c r="N51" i="9"/>
  <c r="O51" i="9"/>
  <c r="P51" i="9"/>
  <c r="K56" i="9"/>
  <c r="L56" i="9"/>
  <c r="M56" i="9"/>
  <c r="N56" i="9"/>
  <c r="O56" i="9"/>
  <c r="P56" i="9"/>
  <c r="K61" i="9"/>
  <c r="L61" i="9"/>
  <c r="M61" i="9"/>
  <c r="N61" i="9"/>
  <c r="O61" i="9"/>
  <c r="P61" i="9"/>
  <c r="K66" i="9"/>
  <c r="L66" i="9"/>
  <c r="M66" i="9"/>
  <c r="N66" i="9"/>
  <c r="O66" i="9"/>
  <c r="P66" i="9"/>
  <c r="K71" i="9"/>
  <c r="L71" i="9"/>
  <c r="M71" i="9"/>
  <c r="N71" i="9"/>
  <c r="O71" i="9"/>
  <c r="P71" i="9"/>
  <c r="K76" i="9"/>
  <c r="L76" i="9"/>
  <c r="M76" i="9"/>
  <c r="N76" i="9"/>
  <c r="O76" i="9"/>
  <c r="P76" i="9"/>
  <c r="K81" i="9"/>
  <c r="L81" i="9"/>
  <c r="M81" i="9"/>
  <c r="N81" i="9"/>
  <c r="O81" i="9"/>
  <c r="P81" i="9"/>
  <c r="K86" i="9"/>
  <c r="L86" i="9"/>
  <c r="M86" i="9"/>
  <c r="N86" i="9"/>
  <c r="O86" i="9"/>
  <c r="P86" i="9"/>
  <c r="K91" i="9"/>
  <c r="L91" i="9"/>
  <c r="M91" i="9"/>
  <c r="N91" i="9"/>
  <c r="O91" i="9"/>
  <c r="P91" i="9"/>
  <c r="K96" i="9"/>
  <c r="L96" i="9"/>
  <c r="M96" i="9"/>
  <c r="N96" i="9"/>
  <c r="O96" i="9"/>
  <c r="P96" i="9"/>
  <c r="N46" i="9"/>
  <c r="O46" i="9"/>
  <c r="P46" i="9"/>
  <c r="L46" i="9"/>
  <c r="M46" i="9"/>
  <c r="K46" i="9"/>
  <c r="P44" i="9"/>
  <c r="O44" i="9"/>
  <c r="N44" i="9"/>
  <c r="M44" i="9"/>
  <c r="L44" i="9"/>
  <c r="K44" i="9"/>
  <c r="P43" i="9"/>
  <c r="O43" i="9"/>
  <c r="N43" i="9"/>
  <c r="M43" i="9"/>
  <c r="L43" i="9"/>
  <c r="K43" i="9"/>
  <c r="P42" i="9"/>
  <c r="P40" i="9" s="1"/>
  <c r="O42" i="9"/>
  <c r="O40" i="9" s="1"/>
  <c r="N42" i="9"/>
  <c r="M42" i="9"/>
  <c r="L42" i="9"/>
  <c r="L40" i="9" s="1"/>
  <c r="K42" i="9"/>
  <c r="K40" i="9" s="1"/>
  <c r="N40" i="9"/>
  <c r="M40" i="9"/>
  <c r="P35" i="9"/>
  <c r="O35" i="9"/>
  <c r="N35" i="9"/>
  <c r="M35" i="9"/>
  <c r="L35" i="9"/>
  <c r="K35" i="9"/>
  <c r="P34" i="9"/>
  <c r="O34" i="9"/>
  <c r="N34" i="9"/>
  <c r="M34" i="9"/>
  <c r="L34" i="9"/>
  <c r="K34" i="9"/>
  <c r="P33" i="9"/>
  <c r="O33" i="9"/>
  <c r="N33" i="9"/>
  <c r="M33" i="9"/>
  <c r="L33" i="9"/>
  <c r="K33" i="9"/>
  <c r="P32" i="9"/>
  <c r="O32" i="9"/>
  <c r="N32" i="9"/>
  <c r="N30" i="9" s="1"/>
  <c r="M32" i="9"/>
  <c r="M30" i="9" s="1"/>
  <c r="L32" i="9"/>
  <c r="K32" i="9"/>
  <c r="P30" i="9"/>
  <c r="O30" i="9"/>
  <c r="L30" i="9"/>
  <c r="K30" i="9"/>
  <c r="P25" i="9"/>
  <c r="O25" i="9"/>
  <c r="N25" i="9"/>
  <c r="M25" i="9"/>
  <c r="L25" i="9"/>
  <c r="K25" i="9"/>
  <c r="P23" i="9"/>
  <c r="O23" i="9"/>
  <c r="N23" i="9"/>
  <c r="M23" i="9"/>
  <c r="L23" i="9"/>
  <c r="K23" i="9"/>
  <c r="P22" i="9"/>
  <c r="O22" i="9"/>
  <c r="N22" i="9"/>
  <c r="M22" i="9"/>
  <c r="L22" i="9"/>
  <c r="K22" i="9"/>
  <c r="P21" i="9"/>
  <c r="P19" i="9" s="1"/>
  <c r="O21" i="9"/>
  <c r="O19" i="9" s="1"/>
  <c r="N21" i="9"/>
  <c r="M21" i="9"/>
  <c r="L21" i="9"/>
  <c r="L19" i="9" s="1"/>
  <c r="K21" i="9"/>
  <c r="K19" i="9" s="1"/>
  <c r="N19" i="9"/>
  <c r="M19" i="9"/>
  <c r="P14" i="9"/>
  <c r="O14" i="9"/>
  <c r="N14" i="9"/>
  <c r="M14" i="9"/>
  <c r="L14" i="9"/>
  <c r="K14" i="9"/>
  <c r="I64" i="9" l="1"/>
  <c r="J64" i="9"/>
  <c r="I84" i="9"/>
  <c r="J84" i="9"/>
  <c r="I46" i="9"/>
  <c r="J46" i="9"/>
  <c r="H84" i="9"/>
  <c r="I63" i="9" l="1"/>
  <c r="J63" i="9"/>
  <c r="I65" i="9"/>
  <c r="J65" i="9"/>
  <c r="H56" i="9"/>
  <c r="H63" i="9"/>
  <c r="H64" i="9"/>
  <c r="H68" i="9" s="1"/>
  <c r="H65" i="9"/>
  <c r="H61" i="9" l="1"/>
  <c r="I61" i="9"/>
  <c r="J61" i="9"/>
  <c r="J56" i="9"/>
  <c r="J81" i="9"/>
  <c r="J86" i="9"/>
  <c r="J30" i="9"/>
  <c r="J43" i="9"/>
  <c r="J99" i="9" s="1"/>
  <c r="J96" i="9" s="1"/>
  <c r="J14" i="9"/>
  <c r="J21" i="9"/>
  <c r="J22" i="9"/>
  <c r="J23" i="9"/>
  <c r="J69" i="9" s="1"/>
  <c r="J40" i="9" l="1"/>
  <c r="J19" i="9"/>
  <c r="J68" i="9"/>
  <c r="J67" i="9"/>
  <c r="I30" i="9"/>
  <c r="I14" i="9"/>
  <c r="H30" i="9"/>
  <c r="F25" i="9"/>
  <c r="G25" i="9"/>
  <c r="H14" i="9"/>
  <c r="J66" i="9" l="1"/>
  <c r="I81" i="9"/>
  <c r="E20" i="9" l="1"/>
  <c r="E15" i="9"/>
  <c r="E16" i="9"/>
  <c r="E17" i="9"/>
  <c r="E18" i="9"/>
  <c r="E31" i="9"/>
  <c r="E32" i="9"/>
  <c r="E33" i="9"/>
  <c r="E34" i="9"/>
  <c r="E26" i="9"/>
  <c r="E27" i="9"/>
  <c r="E28" i="9"/>
  <c r="E29" i="9"/>
  <c r="E25" i="9"/>
  <c r="E36" i="9"/>
  <c r="E37" i="9"/>
  <c r="E38" i="9"/>
  <c r="E39" i="9"/>
  <c r="E41" i="9"/>
  <c r="E82" i="9"/>
  <c r="E83" i="9"/>
  <c r="E85" i="9"/>
  <c r="E87" i="9"/>
  <c r="E88" i="9"/>
  <c r="E90" i="9"/>
  <c r="E97" i="9"/>
  <c r="E100" i="9"/>
  <c r="Q84" i="9"/>
  <c r="Q81" i="9" s="1"/>
  <c r="Q89" i="9"/>
  <c r="Q86" i="9"/>
  <c r="Q65" i="9"/>
  <c r="Q64" i="9"/>
  <c r="Q63" i="9"/>
  <c r="Q56" i="9"/>
  <c r="Q46" i="9"/>
  <c r="Q43" i="9"/>
  <c r="Q40" i="9" s="1"/>
  <c r="Q30" i="9"/>
  <c r="Q23" i="9"/>
  <c r="Q22" i="9"/>
  <c r="Q21" i="9"/>
  <c r="Q14" i="9"/>
  <c r="Q61" i="9" l="1"/>
  <c r="Q19" i="9"/>
  <c r="Q69" i="9"/>
  <c r="Q68" i="9"/>
  <c r="Q67" i="9"/>
  <c r="Q99" i="9"/>
  <c r="Q96" i="9" s="1"/>
  <c r="H43" i="9"/>
  <c r="H40" i="9" s="1"/>
  <c r="I43" i="9"/>
  <c r="G43" i="9"/>
  <c r="I40" i="9" l="1"/>
  <c r="Q66" i="9"/>
  <c r="I99" i="9"/>
  <c r="H99" i="9"/>
  <c r="G99" i="9"/>
  <c r="E99" i="9" l="1"/>
  <c r="G89" i="9"/>
  <c r="E89" i="9" s="1"/>
  <c r="G84" i="9"/>
  <c r="F64" i="9" l="1"/>
  <c r="F43" i="9"/>
  <c r="E43" i="9" s="1"/>
  <c r="F98" i="9" l="1"/>
  <c r="E98" i="9" s="1"/>
  <c r="F42" i="9"/>
  <c r="F30" i="9"/>
  <c r="G64" i="9" l="1"/>
  <c r="I56" i="9"/>
  <c r="G56" i="9"/>
  <c r="F56" i="9"/>
  <c r="G35" i="9"/>
  <c r="F35" i="9"/>
  <c r="E35" i="9" s="1"/>
  <c r="H96" i="9" l="1"/>
  <c r="I96" i="9"/>
  <c r="F96" i="9"/>
  <c r="G86" i="9"/>
  <c r="H86" i="9"/>
  <c r="I86" i="9"/>
  <c r="H81" i="9"/>
  <c r="G81" i="9"/>
  <c r="E51" i="9" l="1"/>
  <c r="E53" i="9"/>
  <c r="E54" i="9"/>
  <c r="E55" i="9"/>
  <c r="I21" i="9" l="1"/>
  <c r="I22" i="9"/>
  <c r="I68" i="9" s="1"/>
  <c r="I23" i="9"/>
  <c r="I69" i="9" l="1"/>
  <c r="I19" i="9"/>
  <c r="I67" i="9"/>
  <c r="I66" i="9" l="1"/>
  <c r="F14" i="9"/>
  <c r="G14" i="9"/>
  <c r="F21" i="9"/>
  <c r="G21" i="9"/>
  <c r="H21" i="9"/>
  <c r="F22" i="9"/>
  <c r="F68" i="9" s="1"/>
  <c r="G22" i="9"/>
  <c r="H22" i="9"/>
  <c r="F23" i="9"/>
  <c r="G23" i="9"/>
  <c r="H23" i="9"/>
  <c r="G30" i="9"/>
  <c r="E30" i="9" s="1"/>
  <c r="G42" i="9"/>
  <c r="E42" i="9" s="1"/>
  <c r="F44" i="9"/>
  <c r="G44" i="9"/>
  <c r="F46" i="9"/>
  <c r="G46" i="9"/>
  <c r="F52" i="9"/>
  <c r="G52" i="9"/>
  <c r="F63" i="9"/>
  <c r="G63" i="9"/>
  <c r="F65" i="9"/>
  <c r="G65" i="9"/>
  <c r="F40" i="9" l="1"/>
  <c r="E44" i="9"/>
  <c r="E14" i="9"/>
  <c r="F84" i="9"/>
  <c r="E23" i="9"/>
  <c r="E21" i="9"/>
  <c r="E22" i="9"/>
  <c r="F61" i="9"/>
  <c r="F67" i="9"/>
  <c r="G69" i="9"/>
  <c r="G67" i="9"/>
  <c r="E52" i="9"/>
  <c r="F69" i="9"/>
  <c r="G68" i="9"/>
  <c r="G40" i="9"/>
  <c r="E40" i="9" s="1"/>
  <c r="H19" i="9"/>
  <c r="G19" i="9"/>
  <c r="G61" i="9"/>
  <c r="F19" i="9"/>
  <c r="E19" i="9" l="1"/>
  <c r="E84" i="9"/>
  <c r="F81" i="9"/>
  <c r="E81" i="9" s="1"/>
  <c r="G66" i="9"/>
  <c r="F66" i="9"/>
  <c r="F86" i="9"/>
  <c r="E86" i="9" s="1"/>
  <c r="G96" i="9"/>
  <c r="E96" i="9" s="1"/>
  <c r="E56" i="9"/>
  <c r="E64" i="9"/>
  <c r="E65" i="9"/>
  <c r="E48" i="9"/>
  <c r="E57" i="9"/>
  <c r="E49" i="9"/>
  <c r="E62" i="9"/>
  <c r="H46" i="9"/>
  <c r="E46" i="9" s="1"/>
  <c r="E47" i="9"/>
  <c r="E50" i="9"/>
  <c r="H69" i="9"/>
  <c r="E69" i="9"/>
  <c r="E60" i="9"/>
  <c r="E59" i="9"/>
  <c r="E63" i="9"/>
  <c r="E68" i="9"/>
  <c r="E58" i="9"/>
  <c r="E61" i="9"/>
  <c r="H67" i="9"/>
  <c r="H66" i="9" l="1"/>
  <c r="E66" i="9" s="1"/>
  <c r="E67" i="9"/>
</calcChain>
</file>

<file path=xl/sharedStrings.xml><?xml version="1.0" encoding="utf-8"?>
<sst xmlns="http://schemas.openxmlformats.org/spreadsheetml/2006/main" count="880" uniqueCount="155">
  <si>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</si>
  <si>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</si>
  <si>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</si>
  <si>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</si>
  <si>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</si>
  <si>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</si>
  <si>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</si>
  <si>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</si>
  <si>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</si>
  <si>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</si>
  <si>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</si>
  <si>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</si>
  <si>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</si>
  <si>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</si>
  <si>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</si>
  <si>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</si>
  <si>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</si>
  <si>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</si>
  <si>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</si>
  <si>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</si>
  <si>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</si>
  <si>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</si>
  <si>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</si>
  <si>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</si>
  <si>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</si>
  <si>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</si>
  <si>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</si>
  <si>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Портфель проектов</t>
  </si>
  <si>
    <t>Итого по портфелю проектов №</t>
  </si>
  <si>
    <t>ИТОГО</t>
  </si>
  <si>
    <t>Портель проектов</t>
  </si>
  <si>
    <t>Итого по портфелю проектов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</si>
  <si>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</si>
  <si>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</si>
  <si>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</si>
  <si>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</si>
  <si>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</si>
  <si>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Таблица 3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</si>
  <si>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</si>
  <si>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</si>
  <si>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</si>
  <si>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</si>
  <si>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</si>
  <si>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</si>
  <si>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</si>
  <si>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</si>
  <si>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</si>
  <si>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</si>
  <si>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</si>
  <si>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</si>
  <si>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2.1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</si>
  <si>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</si>
  <si>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</si>
  <si>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</si>
  <si>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</si>
  <si>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</si>
  <si>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Количество действующих городских автобусных маршрутов</t>
  </si>
  <si>
    <t>Прирост протяженности автомобильных дорог общего пользования местного значения в результате строительства автомобильных дорог</t>
  </si>
  <si>
    <t>Количество автомобильных дорог города Покачи, приведенных в нормативное состояние</t>
  </si>
  <si>
    <t>2.2.</t>
  </si>
  <si>
    <t>2.3.</t>
  </si>
  <si>
    <t>Прочие расходы</t>
  </si>
  <si>
    <t>окружной бюджет</t>
  </si>
  <si>
    <t>прочие источники</t>
  </si>
  <si>
    <t>Управление по ВБ, ГО и ЧС, УЖКХ</t>
  </si>
  <si>
    <t>Корректировка ПОДД (проект организации дорожного движения) (ц.п: 3.2)</t>
  </si>
  <si>
    <t>3.2.</t>
  </si>
  <si>
    <t>Управление по ВБ, ГО и ЧС</t>
  </si>
  <si>
    <t>Корректировка ПОДД (проект организации дорожного движения)</t>
  </si>
  <si>
    <t>3.1.</t>
  </si>
  <si>
    <t>2.1.</t>
  </si>
  <si>
    <t xml:space="preserve">  1.1</t>
  </si>
  <si>
    <t>Перечень возможных рисков при реализации муниципальной программы "Развитие транспортной системы города Покачи на 2018 год и плановый период 2025-2030 годы" и мер по их преодолению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</si>
  <si>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"Развитие транспортй систем города Покачи на 2019 годы и плановый период 2025-2030 годы"</t>
  </si>
  <si>
    <t>Характеристика основных мероприятий муниципальной программы  "Развитие  транспортной системы города Покачи на 2019 годы и плановый период 2025-2030 годы", их связь с целевыми показателями</t>
  </si>
  <si>
    <t>-</t>
  </si>
  <si>
    <t>Организация перевозок населения общественным транспортом</t>
  </si>
  <si>
    <t>Задачи 2 "Строительство новых и совершенствование существующих автомобильных дорог путем реконструкции, капитального ремонта, ремонта"</t>
  </si>
  <si>
    <t>Подпрограмма 2 "Строительство новых и совершенствование существующих автомобильных дорог путем реконструкции, капитального ремонта, ремонта"</t>
  </si>
  <si>
    <t>Строительство новых и совершенствование существующих автомобильных дорог путем реконструкции, капитального ремонта, ремонта</t>
  </si>
  <si>
    <t>Подпрограмма 1"Организация перевозок населения общественным транспортом"</t>
  </si>
  <si>
    <t>Задачи 3 "Сохранность и приведение  в нормативное состояние дорожного  полотна и инженерного оборудования автомобильных дорог города Покачи"</t>
  </si>
  <si>
    <t>Сохранность и приведение в нормативное состояние дорожного полотна и инженерного оборудования, автомобильных дорог города Покачи</t>
  </si>
  <si>
    <t>Сводные показатели муниципальных заданий муниципальной программы "Развитие транспортной системы города Покачи на 2019 год и плановый период 2025-2030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</si>
  <si>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"Развитие транспортной системы города Покачи на 2019 год и плановый период 2025-2030 годы"</t>
  </si>
  <si>
    <t>Отсутствует</t>
  </si>
  <si>
    <t>Всего по муниципальной программе:</t>
  </si>
  <si>
    <t>Портфели проектов, основанные на национальных и федеральных проектах Российской Федерации, потрфели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проекты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</si>
  <si>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Проекты муниципального образования город Покачи</t>
  </si>
  <si>
    <t>Задача 1. "Обеспечение перевозок населения города общественным транспортом по городским маршрутам"</t>
  </si>
  <si>
    <t>Цель "Развитие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Покачи"</t>
  </si>
  <si>
    <t>3.1</t>
  </si>
  <si>
    <t>Подпрограмма 3 "Сохранность и приведение в нормативное состояние дорожного полотна и инженерного оборудования, автомобильных дорог города Покачи"</t>
  </si>
  <si>
    <t>Организация перевозок населения города общественным транспортом (1)</t>
  </si>
  <si>
    <t>Строительство и реконструкция автомобильных дорог общего пользования города Покачи (2, 4.2, 5, 6)</t>
  </si>
  <si>
    <t>Капитальный ремонт  и ремонт автомобильных дорог города Покачи (3, 5, 6)</t>
  </si>
  <si>
    <t>Проектирование инженерной инфраструктуры в целях обеспечения инженерной подготовки земельных участков для жилищного строительства (2)</t>
  </si>
  <si>
    <t>Содержание и приведение в нормативное состояние дорожного полотна и инженерного оборудования автомобильных дорог города Покачи (4, 4.1)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</si>
  <si>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</si>
  <si>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</si>
  <si>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в том числе</t>
  </si>
  <si>
    <t>Подпрограмма 1. Организация перевозок населения города общественным транспортом</t>
  </si>
  <si>
    <t xml:space="preserve">Подпрограмма 2. Строительство новых и совершенствование существующих автомобильных дорог путем реконструкции, капитального ремонта, ремонта
</t>
  </si>
  <si>
    <t xml:space="preserve">Подпрограмма 3. Сохранность и приведение в нормативное состояние дорожного полотна и инженерного оборудования, автомобильных дорог города Покачи
</t>
  </si>
  <si>
    <t>Инвестиции в объекты муниципальной собственности</t>
  </si>
  <si>
    <t>Таблица 7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</si>
  <si>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</si>
  <si>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</si>
  <si>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</si>
  <si>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</si>
  <si>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Итого по подпрограмме 1</t>
  </si>
  <si>
    <t>Итого по подпрограмме 2</t>
  </si>
  <si>
    <t>Итого по подпрограмме 3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</si>
  <si>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</si>
  <si>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</si>
  <si>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</si>
  <si>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</t>
  </si>
  <si>
    <t>Параметры финансового обеспечения (рублей)</t>
  </si>
  <si>
    <t>2022 г.</t>
  </si>
  <si>
    <t>Итого по портфелю проектов № 1</t>
  </si>
  <si>
    <t>2. Проекты муниципального образования города Покачи</t>
  </si>
  <si>
    <t>Проект 1</t>
  </si>
  <si>
    <t>Перечень объектов капитального строительства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</si>
  <si>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</si>
  <si>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</si>
  <si>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</si>
  <si>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</si>
  <si>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Номер, наименование мероприятия (таблица 2) </t>
  </si>
  <si>
    <t>Наименование портфеля проектов, основанного на национальных и федеральных проектах Российской Федерации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</si>
  <si>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</si>
  <si>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</si>
  <si>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</si>
  <si>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</si>
  <si>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Значения показателя по годам</t>
  </si>
  <si>
    <t>Таблица 2</t>
  </si>
  <si>
    <t>Финансовые затраты на реализацию (рублей)</t>
  </si>
  <si>
    <t>Сводные показатели муниципальных заданий</t>
  </si>
  <si>
    <t>Таблица 9</t>
  </si>
  <si>
    <t>Перечень возможных рисков при реализации муниципальной программы «Развитие транспортной системы города Покачи на 2019-2025 годы и на период до 2030 года» и мер по их преодолению</t>
  </si>
  <si>
    <t>Предложения граждан по реализации национальных проектов Российской Федерации в автономном округе, учтенные в муниципальной программе «Развитие транспортной системы города Покачи на 2019-2025 годы и на период до 2030 года»</t>
  </si>
  <si>
    <t>УЖКХ</t>
  </si>
  <si>
    <t>МУ «УКС»</t>
  </si>
  <si>
    <t>Соисполнитель 3 (МУ «УКС»)</t>
  </si>
  <si>
    <t>Соисполнитель 2 (КУМИ)</t>
  </si>
  <si>
    <t>Соисполнитель 1 (УпоВБГОиЧС)</t>
  </si>
  <si>
    <t>Ответственный исполнитель (УЖКХ)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</si>
  <si>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</si>
  <si>
    <t>УпоВБГОиЧС</t>
  </si>
  <si>
    <t>к постановлению администрации</t>
  </si>
  <si>
    <t>города Покачи</t>
  </si>
  <si>
    <t>УпоВБГОиЧС, УЖКХ, МУ «УКС»</t>
  </si>
  <si>
    <t>Замена и установка дорожных знаков (исполнение протокольного поручения - разработка схем проездов) (4, 4.1)</t>
  </si>
  <si>
    <t xml:space="preserve">Приложение </t>
  </si>
  <si>
    <t xml:space="preserve">Распределение финансовых ресурсов муниципальной программы </t>
  </si>
  <si>
    <t>от 27.10.2020 № 887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</si>
</sst>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/>
    </xf>
    <xf numFmtId="0" fontId="1" fillId="0" borderId="0" xfId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 applyFill="1"/>
    <xf numFmtId="0" fontId="0" fillId="0" borderId="0" xfId="0" applyFont="1" applyFill="1"/>
    <xf numFmtId="4" fontId="5" fillId="0" borderId="0" xfId="1" applyNumberFormat="1" applyFont="1" applyFill="1"/>
    <xf numFmtId="4" fontId="0" fillId="0" borderId="0" xfId="0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2" fontId="0" fillId="0" borderId="0" xfId="0" applyNumberFormat="1" applyFont="1" applyFill="1"/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right"/>
    </xf>
    <xf numFmtId="4" fontId="6" fillId="3" borderId="1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top"/>
    </xf>
    <xf numFmtId="4" fontId="6" fillId="3" borderId="1" xfId="1" applyNumberFormat="1" applyFont="1" applyFill="1" applyBorder="1" applyAlignment="1">
      <alignment horizontal="center" vertical="top"/>
    </xf>
    <xf numFmtId="4" fontId="6" fillId="3" borderId="1" xfId="1" applyNumberFormat="1" applyFont="1" applyFill="1" applyBorder="1" applyAlignment="1">
      <alignment horizontal="center" vertical="center"/>
    </xf>
    <xf numFmtId="4" fontId="10" fillId="3" borderId="1" xfId="1" applyNumberFormat="1" applyFont="1" applyFill="1" applyBorder="1" applyAlignment="1">
      <alignment horizontal="center" vertical="top"/>
    </xf>
    <xf numFmtId="0" fontId="0" fillId="3" borderId="0" xfId="0" applyFont="1" applyFill="1"/>
    <xf numFmtId="0" fontId="7" fillId="3" borderId="1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9" fillId="0" borderId="0" xfId="1" applyFont="1" applyFill="1" applyAlignment="1">
      <alignment horizontal="center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14" fontId="7" fillId="0" borderId="1" xfId="1" applyNumberFormat="1" applyFont="1" applyFill="1" applyBorder="1" applyAlignment="1">
      <alignment horizontal="center" vertical="top"/>
    </xf>
    <xf numFmtId="0" fontId="6" fillId="0" borderId="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5" xfId="0" applyFont="1" applyBorder="1" applyAlignment="1">
      <alignment horizontal="justify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tabSelected="1" zoomScale="89" zoomScaleNormal="89" zoomScaleSheetLayoutView="110" workbookViewId="0">
      <selection activeCell="R9" sqref="R9"/>
    </sheetView>
  </sheetViews>
  <sheetFormatPr defaultColWidth="9.109375" defaultRowHeight="14.4" x14ac:dyDescent="0.3"/>
  <cols>
    <col min="1" max="1" width="9.6640625" style="51" customWidth="1"/>
    <col min="2" max="2" width="48.6640625" style="53" customWidth="1"/>
    <col min="3" max="3" width="15.109375" style="53" customWidth="1"/>
    <col min="4" max="4" width="16.44140625" style="53" customWidth="1"/>
    <col min="5" max="5" width="13.88671875" style="53" customWidth="1"/>
    <col min="6" max="6" width="14" style="53" customWidth="1"/>
    <col min="7" max="7" width="14.109375" style="53" customWidth="1"/>
    <col min="8" max="8" width="14.44140625" style="68" customWidth="1"/>
    <col min="9" max="16" width="14.88671875" style="53" customWidth="1"/>
    <col min="17" max="17" width="11.5546875" style="53" customWidth="1"/>
    <col min="18" max="18" width="18.33203125" style="53" customWidth="1"/>
    <col min="19" max="19" width="13.5546875" style="53" bestFit="1" customWidth="1"/>
    <col min="20" max="21" width="12.6640625" style="53" bestFit="1" customWidth="1"/>
    <col min="22" max="16384" width="9.109375" style="53"/>
  </cols>
  <sheetData>
    <row r="1" spans="1:17" ht="15.6" x14ac:dyDescent="0.3">
      <c r="G1" s="41"/>
      <c r="H1" s="69"/>
      <c r="I1" s="42"/>
      <c r="J1" s="78"/>
      <c r="K1" s="78"/>
      <c r="L1" s="78"/>
      <c r="M1" s="78"/>
      <c r="N1" s="78"/>
      <c r="O1" s="78"/>
      <c r="P1" s="78"/>
      <c r="Q1" s="64" t="s">
        <v>152</v>
      </c>
    </row>
    <row r="2" spans="1:17" ht="15.6" x14ac:dyDescent="0.3">
      <c r="G2" s="63"/>
      <c r="H2" s="109" t="s">
        <v>148</v>
      </c>
      <c r="I2" s="109"/>
      <c r="J2" s="109"/>
      <c r="K2" s="109"/>
      <c r="L2" s="109"/>
      <c r="M2" s="109"/>
      <c r="N2" s="109"/>
      <c r="O2" s="109"/>
      <c r="P2" s="109"/>
      <c r="Q2" s="109"/>
    </row>
    <row r="3" spans="1:17" ht="15.6" x14ac:dyDescent="0.3">
      <c r="G3" s="41"/>
      <c r="H3" s="109" t="s">
        <v>149</v>
      </c>
      <c r="I3" s="109"/>
      <c r="J3" s="109"/>
      <c r="K3" s="109"/>
      <c r="L3" s="109"/>
      <c r="M3" s="109"/>
      <c r="N3" s="109"/>
      <c r="O3" s="109"/>
      <c r="P3" s="109"/>
      <c r="Q3" s="109"/>
    </row>
    <row r="4" spans="1:17" ht="15.6" x14ac:dyDescent="0.3">
      <c r="G4" s="63"/>
      <c r="H4" s="109" t="s">
        <v>154</v>
      </c>
      <c r="I4" s="109"/>
      <c r="J4" s="109"/>
      <c r="K4" s="109"/>
      <c r="L4" s="109"/>
      <c r="M4" s="109"/>
      <c r="N4" s="109"/>
      <c r="O4" s="109"/>
      <c r="P4" s="109"/>
      <c r="Q4" s="109"/>
    </row>
    <row r="5" spans="1:17" ht="15.75" x14ac:dyDescent="0.25">
      <c r="G5" s="41"/>
      <c r="H5" s="70"/>
      <c r="I5" s="64"/>
      <c r="J5" s="78"/>
      <c r="K5" s="78"/>
      <c r="L5" s="78"/>
      <c r="M5" s="78"/>
      <c r="N5" s="78"/>
      <c r="O5" s="78"/>
      <c r="P5" s="78"/>
      <c r="Q5" s="64"/>
    </row>
    <row r="6" spans="1:17" ht="18" x14ac:dyDescent="0.3">
      <c r="A6" s="40"/>
      <c r="B6" s="52"/>
      <c r="F6" s="16"/>
      <c r="G6" s="41"/>
      <c r="H6" s="69"/>
      <c r="I6" s="64"/>
      <c r="J6" s="78"/>
      <c r="K6" s="78"/>
      <c r="L6" s="78"/>
      <c r="M6" s="78"/>
      <c r="N6" s="78"/>
      <c r="O6" s="78"/>
      <c r="P6" s="78"/>
      <c r="Q6" s="64" t="s">
        <v>134</v>
      </c>
    </row>
    <row r="7" spans="1:17" ht="15" customHeight="1" x14ac:dyDescent="0.25">
      <c r="A7" s="40"/>
      <c r="B7" s="52"/>
      <c r="C7" s="52"/>
      <c r="D7" s="52"/>
      <c r="E7" s="54"/>
      <c r="F7" s="54"/>
      <c r="G7" s="41"/>
      <c r="H7" s="69"/>
      <c r="I7" s="42"/>
      <c r="J7" s="78"/>
      <c r="K7" s="78"/>
      <c r="L7" s="78"/>
      <c r="M7" s="78"/>
      <c r="N7" s="78"/>
      <c r="O7" s="78"/>
      <c r="P7" s="78"/>
      <c r="Q7" s="64"/>
    </row>
    <row r="8" spans="1:17" ht="36.75" customHeight="1" x14ac:dyDescent="0.3">
      <c r="A8" s="114" t="s">
        <v>153</v>
      </c>
      <c r="B8" s="114"/>
      <c r="C8" s="114"/>
      <c r="D8" s="114"/>
      <c r="E8" s="114"/>
      <c r="F8" s="114"/>
      <c r="G8" s="114"/>
      <c r="H8" s="114"/>
      <c r="I8" s="114"/>
      <c r="J8" s="79"/>
      <c r="K8" s="79"/>
      <c r="L8" s="79"/>
      <c r="M8" s="79"/>
      <c r="N8" s="79"/>
      <c r="O8" s="79"/>
      <c r="P8" s="79"/>
    </row>
    <row r="9" spans="1:17" ht="21" customHeight="1" x14ac:dyDescent="0.3">
      <c r="A9" s="110" t="s">
        <v>23</v>
      </c>
      <c r="B9" s="110" t="s">
        <v>98</v>
      </c>
      <c r="C9" s="110" t="s">
        <v>99</v>
      </c>
      <c r="D9" s="110" t="s">
        <v>0</v>
      </c>
      <c r="E9" s="113" t="s">
        <v>135</v>
      </c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</row>
    <row r="10" spans="1:17" ht="18" customHeight="1" x14ac:dyDescent="0.3">
      <c r="A10" s="111"/>
      <c r="B10" s="111"/>
      <c r="C10" s="111"/>
      <c r="D10" s="111"/>
      <c r="E10" s="113" t="s">
        <v>13</v>
      </c>
      <c r="F10" s="113" t="s">
        <v>100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</row>
    <row r="11" spans="1:17" ht="17.25" customHeight="1" x14ac:dyDescent="0.3">
      <c r="A11" s="112"/>
      <c r="B11" s="112"/>
      <c r="C11" s="112"/>
      <c r="D11" s="112"/>
      <c r="E11" s="113"/>
      <c r="F11" s="67" t="s">
        <v>2</v>
      </c>
      <c r="G11" s="65" t="s">
        <v>3</v>
      </c>
      <c r="H11" s="71" t="s">
        <v>4</v>
      </c>
      <c r="I11" s="71" t="s">
        <v>118</v>
      </c>
      <c r="J11" s="71" t="s">
        <v>5</v>
      </c>
      <c r="K11" s="71" t="s">
        <v>6</v>
      </c>
      <c r="L11" s="71" t="s">
        <v>7</v>
      </c>
      <c r="M11" s="71" t="s">
        <v>8</v>
      </c>
      <c r="N11" s="71" t="s">
        <v>9</v>
      </c>
      <c r="O11" s="71" t="s">
        <v>10</v>
      </c>
      <c r="P11" s="71" t="s">
        <v>11</v>
      </c>
      <c r="Q11" s="65" t="s">
        <v>12</v>
      </c>
    </row>
    <row r="12" spans="1:17" ht="15" x14ac:dyDescent="0.25">
      <c r="A12" s="44">
        <v>1</v>
      </c>
      <c r="B12" s="44">
        <v>2</v>
      </c>
      <c r="C12" s="44">
        <v>3</v>
      </c>
      <c r="D12" s="44">
        <v>4</v>
      </c>
      <c r="E12" s="44">
        <v>5</v>
      </c>
      <c r="F12" s="44">
        <v>6</v>
      </c>
      <c r="G12" s="44">
        <v>7</v>
      </c>
      <c r="H12" s="72">
        <v>8</v>
      </c>
      <c r="I12" s="44">
        <v>9</v>
      </c>
      <c r="J12" s="44">
        <v>10</v>
      </c>
      <c r="K12" s="44">
        <v>11</v>
      </c>
      <c r="L12" s="44">
        <v>12</v>
      </c>
      <c r="M12" s="44">
        <v>13</v>
      </c>
      <c r="N12" s="44">
        <v>14</v>
      </c>
      <c r="O12" s="44">
        <v>15</v>
      </c>
      <c r="P12" s="44">
        <v>16</v>
      </c>
      <c r="Q12" s="44">
        <v>17</v>
      </c>
    </row>
    <row r="13" spans="1:17" ht="15" customHeight="1" x14ac:dyDescent="0.3">
      <c r="A13" s="97" t="s">
        <v>101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9"/>
    </row>
    <row r="14" spans="1:17" x14ac:dyDescent="0.3">
      <c r="A14" s="103" t="s">
        <v>71</v>
      </c>
      <c r="B14" s="96" t="s">
        <v>93</v>
      </c>
      <c r="C14" s="100" t="s">
        <v>140</v>
      </c>
      <c r="D14" s="45" t="s">
        <v>13</v>
      </c>
      <c r="E14" s="73">
        <f t="shared" ref="E14:E23" si="0">SUM(F14:Q14)</f>
        <v>29662221.780000005</v>
      </c>
      <c r="F14" s="15">
        <f t="shared" ref="F14:G14" si="1">F16+F17+F18</f>
        <v>6863857.5599999996</v>
      </c>
      <c r="G14" s="73">
        <f t="shared" si="1"/>
        <v>7307517.9000000004</v>
      </c>
      <c r="H14" s="73">
        <f>H15-+H16+H17+H18</f>
        <v>5163615.4400000004</v>
      </c>
      <c r="I14" s="15">
        <f>I15-+I16+I17+I18</f>
        <v>5163615.4400000004</v>
      </c>
      <c r="J14" s="15">
        <f>J15-+J16+J17+J18</f>
        <v>5163615.4400000004</v>
      </c>
      <c r="K14" s="15">
        <f t="shared" ref="K14:P14" si="2">K16+K17+K18</f>
        <v>0</v>
      </c>
      <c r="L14" s="15">
        <f t="shared" si="2"/>
        <v>0</v>
      </c>
      <c r="M14" s="15">
        <f t="shared" si="2"/>
        <v>0</v>
      </c>
      <c r="N14" s="15">
        <f t="shared" si="2"/>
        <v>0</v>
      </c>
      <c r="O14" s="15">
        <f t="shared" si="2"/>
        <v>0</v>
      </c>
      <c r="P14" s="15">
        <f t="shared" si="2"/>
        <v>0</v>
      </c>
      <c r="Q14" s="15">
        <f t="shared" ref="Q14" si="3">Q16+Q17+Q18</f>
        <v>0</v>
      </c>
    </row>
    <row r="15" spans="1:17" x14ac:dyDescent="0.3">
      <c r="A15" s="103"/>
      <c r="B15" s="96"/>
      <c r="C15" s="100"/>
      <c r="D15" s="46" t="s">
        <v>14</v>
      </c>
      <c r="E15" s="15">
        <f t="shared" si="0"/>
        <v>0</v>
      </c>
      <c r="F15" s="15">
        <v>0</v>
      </c>
      <c r="G15" s="15">
        <v>0</v>
      </c>
      <c r="H15" s="73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20.399999999999999" x14ac:dyDescent="0.3">
      <c r="A16" s="103"/>
      <c r="B16" s="96"/>
      <c r="C16" s="100"/>
      <c r="D16" s="46" t="s">
        <v>15</v>
      </c>
      <c r="E16" s="15">
        <f t="shared" si="0"/>
        <v>0</v>
      </c>
      <c r="F16" s="47">
        <v>0</v>
      </c>
      <c r="G16" s="47">
        <v>0</v>
      </c>
      <c r="H16" s="74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  <c r="P16" s="47">
        <v>0</v>
      </c>
      <c r="Q16" s="47">
        <v>0</v>
      </c>
    </row>
    <row r="17" spans="1:31" s="68" customFormat="1" x14ac:dyDescent="0.3">
      <c r="A17" s="103"/>
      <c r="B17" s="96"/>
      <c r="C17" s="100"/>
      <c r="D17" s="77" t="s">
        <v>16</v>
      </c>
      <c r="E17" s="73">
        <f t="shared" si="0"/>
        <v>29662221.780000005</v>
      </c>
      <c r="F17" s="73">
        <v>6863857.5599999996</v>
      </c>
      <c r="G17" s="73">
        <v>7307517.9000000004</v>
      </c>
      <c r="H17" s="73">
        <v>5163615.4400000004</v>
      </c>
      <c r="I17" s="73">
        <v>5163615.4400000004</v>
      </c>
      <c r="J17" s="73">
        <v>5163615.4400000004</v>
      </c>
      <c r="K17" s="73">
        <v>0</v>
      </c>
      <c r="L17" s="73">
        <v>0</v>
      </c>
      <c r="M17" s="73">
        <v>0</v>
      </c>
      <c r="N17" s="73">
        <v>0</v>
      </c>
      <c r="O17" s="73">
        <v>0</v>
      </c>
      <c r="P17" s="73">
        <v>0</v>
      </c>
      <c r="Q17" s="73">
        <v>0</v>
      </c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</row>
    <row r="18" spans="1:31" ht="20.399999999999999" x14ac:dyDescent="0.3">
      <c r="A18" s="103"/>
      <c r="B18" s="96"/>
      <c r="C18" s="100"/>
      <c r="D18" s="46" t="s">
        <v>17</v>
      </c>
      <c r="E18" s="15">
        <f t="shared" si="0"/>
        <v>0</v>
      </c>
      <c r="F18" s="15">
        <v>0</v>
      </c>
      <c r="G18" s="15">
        <v>0</v>
      </c>
      <c r="H18" s="73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31" x14ac:dyDescent="0.3">
      <c r="A19" s="100"/>
      <c r="B19" s="96" t="s">
        <v>110</v>
      </c>
      <c r="C19" s="104"/>
      <c r="D19" s="45" t="s">
        <v>13</v>
      </c>
      <c r="E19" s="15">
        <f t="shared" si="0"/>
        <v>29662221.780000005</v>
      </c>
      <c r="F19" s="23">
        <f t="shared" ref="F19:Q19" si="4">F21+F22+F23</f>
        <v>6863857.5599999996</v>
      </c>
      <c r="G19" s="23">
        <f t="shared" si="4"/>
        <v>7307517.9000000004</v>
      </c>
      <c r="H19" s="75">
        <f t="shared" si="4"/>
        <v>5163615.4400000004</v>
      </c>
      <c r="I19" s="23">
        <f t="shared" si="4"/>
        <v>5163615.4400000004</v>
      </c>
      <c r="J19" s="23">
        <f>J21+J22+J23</f>
        <v>5163615.4400000004</v>
      </c>
      <c r="K19" s="23">
        <f t="shared" ref="K19:P19" si="5">K21+K22+K23</f>
        <v>0</v>
      </c>
      <c r="L19" s="23">
        <f t="shared" si="5"/>
        <v>0</v>
      </c>
      <c r="M19" s="23">
        <f t="shared" si="5"/>
        <v>0</v>
      </c>
      <c r="N19" s="23">
        <f t="shared" si="5"/>
        <v>0</v>
      </c>
      <c r="O19" s="23">
        <f t="shared" si="5"/>
        <v>0</v>
      </c>
      <c r="P19" s="23">
        <f t="shared" si="5"/>
        <v>0</v>
      </c>
      <c r="Q19" s="23">
        <f t="shared" si="4"/>
        <v>0</v>
      </c>
    </row>
    <row r="20" spans="1:31" ht="13.5" customHeight="1" x14ac:dyDescent="0.3">
      <c r="A20" s="100"/>
      <c r="B20" s="96"/>
      <c r="C20" s="105"/>
      <c r="D20" s="46" t="s">
        <v>14</v>
      </c>
      <c r="E20" s="15">
        <f t="shared" si="0"/>
        <v>1</v>
      </c>
      <c r="F20" s="15">
        <v>0</v>
      </c>
      <c r="G20" s="15">
        <v>0</v>
      </c>
      <c r="H20" s="73">
        <v>0</v>
      </c>
      <c r="I20" s="15">
        <v>0</v>
      </c>
      <c r="J20" s="15">
        <v>1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</row>
    <row r="21" spans="1:31" ht="20.399999999999999" x14ac:dyDescent="0.3">
      <c r="A21" s="100"/>
      <c r="B21" s="96"/>
      <c r="C21" s="105"/>
      <c r="D21" s="46" t="s">
        <v>15</v>
      </c>
      <c r="E21" s="15">
        <f t="shared" si="0"/>
        <v>0</v>
      </c>
      <c r="F21" s="23">
        <f t="shared" ref="F21:I21" si="6">F16</f>
        <v>0</v>
      </c>
      <c r="G21" s="23">
        <f t="shared" si="6"/>
        <v>0</v>
      </c>
      <c r="H21" s="75">
        <f t="shared" si="6"/>
        <v>0</v>
      </c>
      <c r="I21" s="23">
        <f t="shared" si="6"/>
        <v>0</v>
      </c>
      <c r="J21" s="23">
        <f t="shared" ref="J21:P21" si="7">J16</f>
        <v>0</v>
      </c>
      <c r="K21" s="23">
        <f t="shared" si="7"/>
        <v>0</v>
      </c>
      <c r="L21" s="23">
        <f t="shared" si="7"/>
        <v>0</v>
      </c>
      <c r="M21" s="23">
        <f t="shared" si="7"/>
        <v>0</v>
      </c>
      <c r="N21" s="23">
        <f t="shared" si="7"/>
        <v>0</v>
      </c>
      <c r="O21" s="23">
        <f t="shared" si="7"/>
        <v>0</v>
      </c>
      <c r="P21" s="23">
        <f t="shared" si="7"/>
        <v>0</v>
      </c>
      <c r="Q21" s="23">
        <f t="shared" ref="Q21" si="8">Q16</f>
        <v>0</v>
      </c>
    </row>
    <row r="22" spans="1:31" x14ac:dyDescent="0.3">
      <c r="A22" s="100"/>
      <c r="B22" s="96"/>
      <c r="C22" s="105"/>
      <c r="D22" s="46" t="s">
        <v>16</v>
      </c>
      <c r="E22" s="15">
        <f t="shared" si="0"/>
        <v>29662221.780000005</v>
      </c>
      <c r="F22" s="23">
        <f t="shared" ref="F22:H23" si="9">F17</f>
        <v>6863857.5599999996</v>
      </c>
      <c r="G22" s="23">
        <f t="shared" si="9"/>
        <v>7307517.9000000004</v>
      </c>
      <c r="H22" s="75">
        <f t="shared" si="9"/>
        <v>5163615.4400000004</v>
      </c>
      <c r="I22" s="23">
        <f t="shared" ref="I22:Q22" si="10">I17</f>
        <v>5163615.4400000004</v>
      </c>
      <c r="J22" s="23">
        <f t="shared" ref="J22:P22" si="11">J17</f>
        <v>5163615.4400000004</v>
      </c>
      <c r="K22" s="23">
        <f t="shared" si="11"/>
        <v>0</v>
      </c>
      <c r="L22" s="23">
        <f t="shared" si="11"/>
        <v>0</v>
      </c>
      <c r="M22" s="23">
        <f t="shared" si="11"/>
        <v>0</v>
      </c>
      <c r="N22" s="23">
        <f t="shared" si="11"/>
        <v>0</v>
      </c>
      <c r="O22" s="23">
        <f t="shared" si="11"/>
        <v>0</v>
      </c>
      <c r="P22" s="23">
        <f t="shared" si="11"/>
        <v>0</v>
      </c>
      <c r="Q22" s="23">
        <f t="shared" si="10"/>
        <v>0</v>
      </c>
      <c r="R22" s="55"/>
    </row>
    <row r="23" spans="1:31" ht="20.399999999999999" x14ac:dyDescent="0.3">
      <c r="A23" s="100"/>
      <c r="B23" s="96"/>
      <c r="C23" s="106"/>
      <c r="D23" s="46" t="s">
        <v>17</v>
      </c>
      <c r="E23" s="15">
        <f t="shared" si="0"/>
        <v>0</v>
      </c>
      <c r="F23" s="23">
        <f t="shared" si="9"/>
        <v>0</v>
      </c>
      <c r="G23" s="23">
        <f t="shared" si="9"/>
        <v>0</v>
      </c>
      <c r="H23" s="75">
        <f t="shared" si="9"/>
        <v>0</v>
      </c>
      <c r="I23" s="23">
        <f t="shared" ref="I23:Q23" si="12">I18</f>
        <v>0</v>
      </c>
      <c r="J23" s="23">
        <f t="shared" ref="J23:P23" si="13">J18</f>
        <v>0</v>
      </c>
      <c r="K23" s="23">
        <f t="shared" si="13"/>
        <v>0</v>
      </c>
      <c r="L23" s="23">
        <f t="shared" si="13"/>
        <v>0</v>
      </c>
      <c r="M23" s="23">
        <f t="shared" si="13"/>
        <v>0</v>
      </c>
      <c r="N23" s="23">
        <f t="shared" si="13"/>
        <v>0</v>
      </c>
      <c r="O23" s="23">
        <f t="shared" si="13"/>
        <v>0</v>
      </c>
      <c r="P23" s="23">
        <f t="shared" si="13"/>
        <v>0</v>
      </c>
      <c r="Q23" s="23">
        <f t="shared" si="12"/>
        <v>0</v>
      </c>
    </row>
    <row r="24" spans="1:31" ht="15" customHeight="1" x14ac:dyDescent="0.3">
      <c r="A24" s="97" t="s">
        <v>102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9"/>
    </row>
    <row r="25" spans="1:31" ht="15" customHeight="1" x14ac:dyDescent="0.3">
      <c r="A25" s="95" t="s">
        <v>70</v>
      </c>
      <c r="B25" s="96" t="s">
        <v>94</v>
      </c>
      <c r="C25" s="100" t="s">
        <v>141</v>
      </c>
      <c r="D25" s="45" t="s">
        <v>13</v>
      </c>
      <c r="E25" s="73">
        <f t="shared" ref="E25:E44" si="14">SUM(F25:Q25)</f>
        <v>17409280.629999999</v>
      </c>
      <c r="F25" s="15">
        <f>F27+F28</f>
        <v>209280.63</v>
      </c>
      <c r="G25" s="15">
        <f>G27+G28+G29</f>
        <v>0</v>
      </c>
      <c r="H25" s="73">
        <v>0</v>
      </c>
      <c r="I25" s="15">
        <v>0</v>
      </c>
      <c r="J25" s="75">
        <f>J28+J27</f>
        <v>17200000</v>
      </c>
      <c r="K25" s="15">
        <f t="shared" ref="K25:P35" si="15">K27+K28+K29</f>
        <v>0</v>
      </c>
      <c r="L25" s="15">
        <f t="shared" si="15"/>
        <v>0</v>
      </c>
      <c r="M25" s="15">
        <f t="shared" si="15"/>
        <v>0</v>
      </c>
      <c r="N25" s="15">
        <f t="shared" si="15"/>
        <v>0</v>
      </c>
      <c r="O25" s="15">
        <f t="shared" si="15"/>
        <v>0</v>
      </c>
      <c r="P25" s="15">
        <f t="shared" si="15"/>
        <v>0</v>
      </c>
      <c r="Q25" s="15">
        <v>0</v>
      </c>
    </row>
    <row r="26" spans="1:31" ht="15" customHeight="1" x14ac:dyDescent="0.3">
      <c r="A26" s="95"/>
      <c r="B26" s="96"/>
      <c r="C26" s="100"/>
      <c r="D26" s="46" t="s">
        <v>14</v>
      </c>
      <c r="E26" s="15">
        <f t="shared" si="14"/>
        <v>0</v>
      </c>
      <c r="F26" s="15">
        <v>0</v>
      </c>
      <c r="G26" s="15">
        <v>0</v>
      </c>
      <c r="H26" s="73">
        <v>0</v>
      </c>
      <c r="I26" s="15">
        <v>0</v>
      </c>
      <c r="J26" s="73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</row>
    <row r="27" spans="1:31" ht="20.399999999999999" x14ac:dyDescent="0.3">
      <c r="A27" s="95"/>
      <c r="B27" s="96"/>
      <c r="C27" s="100"/>
      <c r="D27" s="46" t="s">
        <v>15</v>
      </c>
      <c r="E27" s="15">
        <f t="shared" si="14"/>
        <v>0</v>
      </c>
      <c r="F27" s="15">
        <v>0</v>
      </c>
      <c r="G27" s="15">
        <v>0</v>
      </c>
      <c r="H27" s="73">
        <v>0</v>
      </c>
      <c r="I27" s="15">
        <v>0</v>
      </c>
      <c r="J27" s="73">
        <v>0</v>
      </c>
      <c r="K27" s="47">
        <v>0</v>
      </c>
      <c r="L27" s="47">
        <v>0</v>
      </c>
      <c r="M27" s="47">
        <v>0</v>
      </c>
      <c r="N27" s="47">
        <v>0</v>
      </c>
      <c r="O27" s="47">
        <v>0</v>
      </c>
      <c r="P27" s="47">
        <v>0</v>
      </c>
      <c r="Q27" s="15">
        <v>0</v>
      </c>
    </row>
    <row r="28" spans="1:31" x14ac:dyDescent="0.3">
      <c r="A28" s="95"/>
      <c r="B28" s="96"/>
      <c r="C28" s="100"/>
      <c r="D28" s="46" t="s">
        <v>16</v>
      </c>
      <c r="E28" s="15">
        <f t="shared" si="14"/>
        <v>17409280.629999999</v>
      </c>
      <c r="F28" s="15">
        <v>209280.63</v>
      </c>
      <c r="G28" s="73">
        <v>0</v>
      </c>
      <c r="H28" s="73">
        <v>0</v>
      </c>
      <c r="I28" s="15">
        <v>0</v>
      </c>
      <c r="J28" s="75">
        <v>17200000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15">
        <v>0</v>
      </c>
    </row>
    <row r="29" spans="1:31" ht="30" customHeight="1" x14ac:dyDescent="0.3">
      <c r="A29" s="95"/>
      <c r="B29" s="96"/>
      <c r="C29" s="100"/>
      <c r="D29" s="46" t="s">
        <v>17</v>
      </c>
      <c r="E29" s="15">
        <f t="shared" si="14"/>
        <v>0</v>
      </c>
      <c r="F29" s="15">
        <v>0</v>
      </c>
      <c r="G29" s="15">
        <v>0</v>
      </c>
      <c r="H29" s="73">
        <v>0</v>
      </c>
      <c r="I29" s="15">
        <v>0</v>
      </c>
      <c r="J29" s="73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</row>
    <row r="30" spans="1:31" ht="12.75" customHeight="1" x14ac:dyDescent="0.3">
      <c r="A30" s="95" t="s">
        <v>59</v>
      </c>
      <c r="B30" s="96" t="s">
        <v>95</v>
      </c>
      <c r="C30" s="100" t="s">
        <v>141</v>
      </c>
      <c r="D30" s="45" t="s">
        <v>13</v>
      </c>
      <c r="E30" s="15">
        <f t="shared" si="14"/>
        <v>22368364.66</v>
      </c>
      <c r="F30" s="15">
        <f>F32+F33</f>
        <v>8380740</v>
      </c>
      <c r="G30" s="15">
        <f>G32+G33</f>
        <v>1415324.66</v>
      </c>
      <c r="H30" s="73">
        <f>H32+H33</f>
        <v>6250000</v>
      </c>
      <c r="I30" s="15">
        <f>I32+I33</f>
        <v>6322300</v>
      </c>
      <c r="J30" s="73">
        <f>J32+J33</f>
        <v>0</v>
      </c>
      <c r="K30" s="23">
        <f t="shared" ref="K30:P30" si="16">K32+K33+K34</f>
        <v>0</v>
      </c>
      <c r="L30" s="23">
        <f t="shared" si="16"/>
        <v>0</v>
      </c>
      <c r="M30" s="23">
        <f t="shared" si="16"/>
        <v>0</v>
      </c>
      <c r="N30" s="23">
        <f t="shared" si="16"/>
        <v>0</v>
      </c>
      <c r="O30" s="23">
        <f t="shared" si="16"/>
        <v>0</v>
      </c>
      <c r="P30" s="23">
        <f t="shared" si="16"/>
        <v>0</v>
      </c>
      <c r="Q30" s="15">
        <f t="shared" ref="Q30" si="17">Q32+Q33</f>
        <v>0</v>
      </c>
      <c r="S30" s="55"/>
    </row>
    <row r="31" spans="1:31" ht="12.75" customHeight="1" x14ac:dyDescent="0.3">
      <c r="A31" s="95"/>
      <c r="B31" s="96"/>
      <c r="C31" s="100"/>
      <c r="D31" s="46" t="s">
        <v>14</v>
      </c>
      <c r="E31" s="15">
        <f t="shared" si="14"/>
        <v>0</v>
      </c>
      <c r="F31" s="15">
        <v>0</v>
      </c>
      <c r="G31" s="15">
        <v>0</v>
      </c>
      <c r="H31" s="73">
        <v>0</v>
      </c>
      <c r="I31" s="15">
        <v>0</v>
      </c>
      <c r="J31" s="73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S31" s="55"/>
    </row>
    <row r="32" spans="1:31" ht="26.25" customHeight="1" x14ac:dyDescent="0.3">
      <c r="A32" s="95"/>
      <c r="B32" s="96"/>
      <c r="C32" s="100"/>
      <c r="D32" s="46" t="s">
        <v>15</v>
      </c>
      <c r="E32" s="15">
        <f t="shared" si="14"/>
        <v>7961700</v>
      </c>
      <c r="F32" s="15">
        <v>7961700</v>
      </c>
      <c r="G32" s="15">
        <v>0</v>
      </c>
      <c r="H32" s="73">
        <v>0</v>
      </c>
      <c r="I32" s="15">
        <v>0</v>
      </c>
      <c r="J32" s="73">
        <v>0</v>
      </c>
      <c r="K32" s="23">
        <f t="shared" ref="K32:P42" si="18">K27</f>
        <v>0</v>
      </c>
      <c r="L32" s="23">
        <f t="shared" si="18"/>
        <v>0</v>
      </c>
      <c r="M32" s="23">
        <f t="shared" si="18"/>
        <v>0</v>
      </c>
      <c r="N32" s="23">
        <f t="shared" si="18"/>
        <v>0</v>
      </c>
      <c r="O32" s="23">
        <f t="shared" si="18"/>
        <v>0</v>
      </c>
      <c r="P32" s="23">
        <f t="shared" si="18"/>
        <v>0</v>
      </c>
      <c r="Q32" s="15">
        <v>0</v>
      </c>
      <c r="R32" s="55"/>
    </row>
    <row r="33" spans="1:23" s="68" customFormat="1" x14ac:dyDescent="0.3">
      <c r="A33" s="95"/>
      <c r="B33" s="96"/>
      <c r="C33" s="100"/>
      <c r="D33" s="77" t="s">
        <v>16</v>
      </c>
      <c r="E33" s="73">
        <f t="shared" si="14"/>
        <v>14406664.66</v>
      </c>
      <c r="F33" s="73">
        <v>419040</v>
      </c>
      <c r="G33" s="73">
        <v>1415324.66</v>
      </c>
      <c r="H33" s="73">
        <v>6250000</v>
      </c>
      <c r="I33" s="73">
        <v>6322300</v>
      </c>
      <c r="J33" s="73">
        <v>0</v>
      </c>
      <c r="K33" s="23">
        <f t="shared" ref="K33:P33" si="19">K28</f>
        <v>0</v>
      </c>
      <c r="L33" s="23">
        <f t="shared" si="19"/>
        <v>0</v>
      </c>
      <c r="M33" s="23">
        <f t="shared" si="19"/>
        <v>0</v>
      </c>
      <c r="N33" s="23">
        <f t="shared" si="19"/>
        <v>0</v>
      </c>
      <c r="O33" s="23">
        <f t="shared" si="19"/>
        <v>0</v>
      </c>
      <c r="P33" s="23">
        <f t="shared" si="19"/>
        <v>0</v>
      </c>
      <c r="Q33" s="73">
        <v>0</v>
      </c>
      <c r="R33" s="76"/>
      <c r="S33" s="76"/>
      <c r="T33" s="76"/>
      <c r="U33" s="76"/>
      <c r="V33" s="76"/>
      <c r="W33" s="76"/>
    </row>
    <row r="34" spans="1:23" ht="20.399999999999999" x14ac:dyDescent="0.3">
      <c r="A34" s="95"/>
      <c r="B34" s="96"/>
      <c r="C34" s="100"/>
      <c r="D34" s="46" t="s">
        <v>17</v>
      </c>
      <c r="E34" s="15">
        <f t="shared" si="14"/>
        <v>0</v>
      </c>
      <c r="F34" s="15">
        <v>0</v>
      </c>
      <c r="G34" s="15">
        <v>0</v>
      </c>
      <c r="H34" s="73">
        <v>0</v>
      </c>
      <c r="I34" s="15">
        <v>0</v>
      </c>
      <c r="J34" s="73">
        <v>0</v>
      </c>
      <c r="K34" s="23">
        <f t="shared" ref="K34:P34" si="20">K29</f>
        <v>0</v>
      </c>
      <c r="L34" s="23">
        <f t="shared" si="20"/>
        <v>0</v>
      </c>
      <c r="M34" s="23">
        <f t="shared" si="20"/>
        <v>0</v>
      </c>
      <c r="N34" s="23">
        <f t="shared" si="20"/>
        <v>0</v>
      </c>
      <c r="O34" s="23">
        <f t="shared" si="20"/>
        <v>0</v>
      </c>
      <c r="P34" s="23">
        <f t="shared" si="20"/>
        <v>0</v>
      </c>
      <c r="Q34" s="15">
        <v>0</v>
      </c>
      <c r="S34" s="55"/>
    </row>
    <row r="35" spans="1:23" ht="15" customHeight="1" x14ac:dyDescent="0.3">
      <c r="A35" s="95" t="s">
        <v>60</v>
      </c>
      <c r="B35" s="96" t="s">
        <v>96</v>
      </c>
      <c r="C35" s="100" t="s">
        <v>141</v>
      </c>
      <c r="D35" s="45" t="s">
        <v>13</v>
      </c>
      <c r="E35" s="15">
        <f t="shared" si="14"/>
        <v>2397500</v>
      </c>
      <c r="F35" s="15">
        <f>F37+F38</f>
        <v>2397500</v>
      </c>
      <c r="G35" s="15">
        <f>G37+G38</f>
        <v>0</v>
      </c>
      <c r="H35" s="73">
        <v>0</v>
      </c>
      <c r="I35" s="15">
        <v>0</v>
      </c>
      <c r="J35" s="73">
        <v>0</v>
      </c>
      <c r="K35" s="15">
        <f t="shared" si="15"/>
        <v>0</v>
      </c>
      <c r="L35" s="15">
        <f t="shared" si="15"/>
        <v>0</v>
      </c>
      <c r="M35" s="15">
        <f t="shared" si="15"/>
        <v>0</v>
      </c>
      <c r="N35" s="15">
        <f t="shared" si="15"/>
        <v>0</v>
      </c>
      <c r="O35" s="15">
        <f t="shared" si="15"/>
        <v>0</v>
      </c>
      <c r="P35" s="15">
        <f t="shared" si="15"/>
        <v>0</v>
      </c>
      <c r="Q35" s="15">
        <v>0</v>
      </c>
      <c r="S35" s="55"/>
    </row>
    <row r="36" spans="1:23" x14ac:dyDescent="0.3">
      <c r="A36" s="95"/>
      <c r="B36" s="96"/>
      <c r="C36" s="100"/>
      <c r="D36" s="46" t="s">
        <v>14</v>
      </c>
      <c r="E36" s="15">
        <f t="shared" si="14"/>
        <v>0</v>
      </c>
      <c r="F36" s="15">
        <v>0</v>
      </c>
      <c r="G36" s="15">
        <v>0</v>
      </c>
      <c r="H36" s="73">
        <v>0</v>
      </c>
      <c r="I36" s="15">
        <v>0</v>
      </c>
      <c r="J36" s="73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S36" s="55"/>
    </row>
    <row r="37" spans="1:23" ht="20.399999999999999" x14ac:dyDescent="0.3">
      <c r="A37" s="95"/>
      <c r="B37" s="96"/>
      <c r="C37" s="100"/>
      <c r="D37" s="46" t="s">
        <v>15</v>
      </c>
      <c r="E37" s="15">
        <f t="shared" si="14"/>
        <v>0</v>
      </c>
      <c r="F37" s="15">
        <v>0</v>
      </c>
      <c r="G37" s="15">
        <v>0</v>
      </c>
      <c r="H37" s="73">
        <v>0</v>
      </c>
      <c r="I37" s="15">
        <v>0</v>
      </c>
      <c r="J37" s="73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15">
        <v>0</v>
      </c>
      <c r="S37" s="55"/>
    </row>
    <row r="38" spans="1:23" x14ac:dyDescent="0.3">
      <c r="A38" s="95"/>
      <c r="B38" s="96"/>
      <c r="C38" s="100"/>
      <c r="D38" s="46" t="s">
        <v>16</v>
      </c>
      <c r="E38" s="73">
        <f t="shared" si="14"/>
        <v>2397500</v>
      </c>
      <c r="F38" s="15">
        <v>2397500</v>
      </c>
      <c r="G38" s="73">
        <v>0</v>
      </c>
      <c r="H38" s="73">
        <v>0</v>
      </c>
      <c r="I38" s="15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15">
        <v>0</v>
      </c>
      <c r="S38" s="55"/>
    </row>
    <row r="39" spans="1:23" ht="20.399999999999999" x14ac:dyDescent="0.3">
      <c r="A39" s="95"/>
      <c r="B39" s="96"/>
      <c r="C39" s="100"/>
      <c r="D39" s="46" t="s">
        <v>17</v>
      </c>
      <c r="E39" s="15">
        <f t="shared" si="14"/>
        <v>0</v>
      </c>
      <c r="F39" s="15">
        <v>0</v>
      </c>
      <c r="G39" s="15">
        <v>0</v>
      </c>
      <c r="H39" s="73">
        <v>0</v>
      </c>
      <c r="I39" s="15">
        <v>0</v>
      </c>
      <c r="J39" s="73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S39" s="55"/>
    </row>
    <row r="40" spans="1:23" ht="15" customHeight="1" x14ac:dyDescent="0.3">
      <c r="A40" s="108"/>
      <c r="B40" s="96" t="s">
        <v>111</v>
      </c>
      <c r="C40" s="107"/>
      <c r="D40" s="45" t="s">
        <v>13</v>
      </c>
      <c r="E40" s="15">
        <f t="shared" si="14"/>
        <v>42175145.289999999</v>
      </c>
      <c r="F40" s="23">
        <f>F42+F43+F44</f>
        <v>10987520.629999999</v>
      </c>
      <c r="G40" s="23">
        <f>G42+G43+G44</f>
        <v>1415324.66</v>
      </c>
      <c r="H40" s="75">
        <f t="shared" ref="H40:I40" si="21">H42+H43+H44</f>
        <v>6250000</v>
      </c>
      <c r="I40" s="23">
        <f t="shared" si="21"/>
        <v>6322300</v>
      </c>
      <c r="J40" s="75">
        <f>J42+J43+J44</f>
        <v>17200000</v>
      </c>
      <c r="K40" s="23">
        <f t="shared" ref="K40:P40" si="22">K42+K43+K44</f>
        <v>0</v>
      </c>
      <c r="L40" s="23">
        <f t="shared" si="22"/>
        <v>0</v>
      </c>
      <c r="M40" s="23">
        <f t="shared" si="22"/>
        <v>0</v>
      </c>
      <c r="N40" s="23">
        <f t="shared" si="22"/>
        <v>0</v>
      </c>
      <c r="O40" s="23">
        <f t="shared" si="22"/>
        <v>0</v>
      </c>
      <c r="P40" s="23">
        <f t="shared" si="22"/>
        <v>0</v>
      </c>
      <c r="Q40" s="23">
        <f t="shared" ref="Q40" si="23">Q42+Q43+Q44</f>
        <v>0</v>
      </c>
      <c r="R40" s="55"/>
    </row>
    <row r="41" spans="1:23" ht="12" customHeight="1" x14ac:dyDescent="0.3">
      <c r="A41" s="108"/>
      <c r="B41" s="96"/>
      <c r="C41" s="107"/>
      <c r="D41" s="46" t="s">
        <v>14</v>
      </c>
      <c r="E41" s="15">
        <f t="shared" si="14"/>
        <v>0</v>
      </c>
      <c r="F41" s="15">
        <v>0</v>
      </c>
      <c r="G41" s="15">
        <v>0</v>
      </c>
      <c r="H41" s="73">
        <v>0</v>
      </c>
      <c r="I41" s="15">
        <v>0</v>
      </c>
      <c r="J41" s="73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55"/>
    </row>
    <row r="42" spans="1:23" ht="26.25" customHeight="1" x14ac:dyDescent="0.3">
      <c r="A42" s="108"/>
      <c r="B42" s="96"/>
      <c r="C42" s="107"/>
      <c r="D42" s="46" t="s">
        <v>15</v>
      </c>
      <c r="E42" s="15">
        <f t="shared" si="14"/>
        <v>7961700</v>
      </c>
      <c r="F42" s="23">
        <f>F27+F32+F37</f>
        <v>7961700</v>
      </c>
      <c r="G42" s="23">
        <f>G27+G32</f>
        <v>0</v>
      </c>
      <c r="H42" s="73">
        <v>0</v>
      </c>
      <c r="I42" s="15">
        <v>0</v>
      </c>
      <c r="J42" s="73">
        <v>0</v>
      </c>
      <c r="K42" s="23">
        <f t="shared" si="18"/>
        <v>0</v>
      </c>
      <c r="L42" s="23">
        <f t="shared" si="18"/>
        <v>0</v>
      </c>
      <c r="M42" s="23">
        <f t="shared" si="18"/>
        <v>0</v>
      </c>
      <c r="N42" s="23">
        <f t="shared" si="18"/>
        <v>0</v>
      </c>
      <c r="O42" s="23">
        <f t="shared" si="18"/>
        <v>0</v>
      </c>
      <c r="P42" s="23">
        <f t="shared" si="18"/>
        <v>0</v>
      </c>
      <c r="Q42" s="15">
        <v>0</v>
      </c>
    </row>
    <row r="43" spans="1:23" ht="15" customHeight="1" x14ac:dyDescent="0.3">
      <c r="A43" s="108"/>
      <c r="B43" s="96"/>
      <c r="C43" s="107"/>
      <c r="D43" s="46" t="s">
        <v>16</v>
      </c>
      <c r="E43" s="15">
        <f t="shared" si="14"/>
        <v>34213445.289999999</v>
      </c>
      <c r="F43" s="23">
        <f>F28+F33+F38</f>
        <v>3025820.63</v>
      </c>
      <c r="G43" s="23">
        <f>G28+G33</f>
        <v>1415324.66</v>
      </c>
      <c r="H43" s="75">
        <f t="shared" ref="H43:I43" si="24">H28+H33</f>
        <v>6250000</v>
      </c>
      <c r="I43" s="23">
        <f t="shared" si="24"/>
        <v>6322300</v>
      </c>
      <c r="J43" s="75">
        <f t="shared" ref="J43" si="25">J28+J33</f>
        <v>17200000</v>
      </c>
      <c r="K43" s="23">
        <f t="shared" ref="K43:P43" si="26">K38</f>
        <v>0</v>
      </c>
      <c r="L43" s="23">
        <f t="shared" si="26"/>
        <v>0</v>
      </c>
      <c r="M43" s="23">
        <f t="shared" si="26"/>
        <v>0</v>
      </c>
      <c r="N43" s="23">
        <f t="shared" si="26"/>
        <v>0</v>
      </c>
      <c r="O43" s="23">
        <f t="shared" si="26"/>
        <v>0</v>
      </c>
      <c r="P43" s="23">
        <f t="shared" si="26"/>
        <v>0</v>
      </c>
      <c r="Q43" s="23">
        <f t="shared" ref="Q43" si="27">Q28+Q33</f>
        <v>0</v>
      </c>
      <c r="R43" s="55"/>
    </row>
    <row r="44" spans="1:23" ht="23.25" customHeight="1" x14ac:dyDescent="0.3">
      <c r="A44" s="108"/>
      <c r="B44" s="96"/>
      <c r="C44" s="107"/>
      <c r="D44" s="46" t="s">
        <v>17</v>
      </c>
      <c r="E44" s="15">
        <f t="shared" si="14"/>
        <v>0</v>
      </c>
      <c r="F44" s="23">
        <f>F29+F34</f>
        <v>0</v>
      </c>
      <c r="G44" s="23">
        <f>G29+G34</f>
        <v>0</v>
      </c>
      <c r="H44" s="73">
        <v>0</v>
      </c>
      <c r="I44" s="15">
        <v>0</v>
      </c>
      <c r="J44" s="73">
        <v>0</v>
      </c>
      <c r="K44" s="23">
        <f t="shared" ref="K44:P44" si="28">K39</f>
        <v>0</v>
      </c>
      <c r="L44" s="23">
        <f t="shared" si="28"/>
        <v>0</v>
      </c>
      <c r="M44" s="23">
        <f t="shared" si="28"/>
        <v>0</v>
      </c>
      <c r="N44" s="23">
        <f t="shared" si="28"/>
        <v>0</v>
      </c>
      <c r="O44" s="23">
        <f t="shared" si="28"/>
        <v>0</v>
      </c>
      <c r="P44" s="23">
        <f t="shared" si="28"/>
        <v>0</v>
      </c>
      <c r="Q44" s="15">
        <v>0</v>
      </c>
    </row>
    <row r="45" spans="1:23" ht="15" customHeight="1" x14ac:dyDescent="0.3">
      <c r="A45" s="97" t="s">
        <v>103</v>
      </c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9"/>
    </row>
    <row r="46" spans="1:23" ht="15" customHeight="1" x14ac:dyDescent="0.3">
      <c r="A46" s="95" t="s">
        <v>69</v>
      </c>
      <c r="B46" s="96" t="s">
        <v>97</v>
      </c>
      <c r="C46" s="100" t="s">
        <v>150</v>
      </c>
      <c r="D46" s="45" t="s">
        <v>13</v>
      </c>
      <c r="E46" s="73">
        <f>SUM(F46:Q46)</f>
        <v>134322754.53</v>
      </c>
      <c r="F46" s="15">
        <f>F48+F49+F50</f>
        <v>31209984.91</v>
      </c>
      <c r="G46" s="15">
        <f>G48+G49+G50</f>
        <v>25211798.609999999</v>
      </c>
      <c r="H46" s="73">
        <f>H48+H49+H50</f>
        <v>21929084.559999999</v>
      </c>
      <c r="I46" s="73">
        <f t="shared" ref="I46" si="29">I48+I49+I50</f>
        <v>21929084.559999999</v>
      </c>
      <c r="J46" s="73">
        <f>J48+J49+J50</f>
        <v>34042801.890000001</v>
      </c>
      <c r="K46" s="15">
        <f t="shared" ref="K46:M46" si="30">K48+K49+K50</f>
        <v>0</v>
      </c>
      <c r="L46" s="15">
        <f t="shared" si="30"/>
        <v>0</v>
      </c>
      <c r="M46" s="15">
        <f t="shared" si="30"/>
        <v>0</v>
      </c>
      <c r="N46" s="15">
        <f t="shared" ref="N46:P46" si="31">N48+N49+N50</f>
        <v>0</v>
      </c>
      <c r="O46" s="15">
        <f t="shared" si="31"/>
        <v>0</v>
      </c>
      <c r="P46" s="15">
        <f t="shared" si="31"/>
        <v>0</v>
      </c>
      <c r="Q46" s="15">
        <f>Q48+Q49+Q50</f>
        <v>0</v>
      </c>
    </row>
    <row r="47" spans="1:23" x14ac:dyDescent="0.3">
      <c r="A47" s="95"/>
      <c r="B47" s="96"/>
      <c r="C47" s="100"/>
      <c r="D47" s="46" t="s">
        <v>14</v>
      </c>
      <c r="E47" s="15">
        <f>SUM(F47:Q47)</f>
        <v>0</v>
      </c>
      <c r="F47" s="15">
        <v>0</v>
      </c>
      <c r="G47" s="15">
        <v>0</v>
      </c>
      <c r="H47" s="73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</row>
    <row r="48" spans="1:23" ht="20.399999999999999" x14ac:dyDescent="0.3">
      <c r="A48" s="95"/>
      <c r="B48" s="96"/>
      <c r="C48" s="100"/>
      <c r="D48" s="46" t="s">
        <v>15</v>
      </c>
      <c r="E48" s="15">
        <f>SUM(F48:Q48)</f>
        <v>0</v>
      </c>
      <c r="F48" s="15">
        <v>0</v>
      </c>
      <c r="G48" s="15">
        <v>0</v>
      </c>
      <c r="H48" s="73">
        <v>0</v>
      </c>
      <c r="I48" s="15">
        <v>0</v>
      </c>
      <c r="J48" s="15">
        <v>0</v>
      </c>
      <c r="K48" s="47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15">
        <v>0</v>
      </c>
    </row>
    <row r="49" spans="1:20" x14ac:dyDescent="0.3">
      <c r="A49" s="95"/>
      <c r="B49" s="96"/>
      <c r="C49" s="100"/>
      <c r="D49" s="46" t="s">
        <v>16</v>
      </c>
      <c r="E49" s="15">
        <f>SUM(F49:Q49)</f>
        <v>134322754.53</v>
      </c>
      <c r="F49" s="15">
        <v>31209984.91</v>
      </c>
      <c r="G49" s="73">
        <v>25211798.609999999</v>
      </c>
      <c r="H49" s="75">
        <v>21929084.559999999</v>
      </c>
      <c r="I49" s="15">
        <v>21929084.559999999</v>
      </c>
      <c r="J49" s="73">
        <v>34042801.890000001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15">
        <v>0</v>
      </c>
    </row>
    <row r="50" spans="1:20" ht="20.399999999999999" x14ac:dyDescent="0.3">
      <c r="A50" s="95"/>
      <c r="B50" s="96"/>
      <c r="C50" s="100"/>
      <c r="D50" s="46" t="s">
        <v>17</v>
      </c>
      <c r="E50" s="15">
        <f>SUM(F50:Q50)</f>
        <v>0</v>
      </c>
      <c r="F50" s="15">
        <v>0</v>
      </c>
      <c r="G50" s="15">
        <v>0</v>
      </c>
      <c r="H50" s="73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</row>
    <row r="51" spans="1:20" ht="25.5" hidden="1" x14ac:dyDescent="0.25">
      <c r="A51" s="48" t="s">
        <v>66</v>
      </c>
      <c r="B51" s="49" t="s">
        <v>68</v>
      </c>
      <c r="C51" s="56" t="s">
        <v>67</v>
      </c>
      <c r="D51" s="46" t="s">
        <v>1</v>
      </c>
      <c r="E51" s="15">
        <f t="shared" ref="E51:E55" si="32">F51+G51</f>
        <v>0</v>
      </c>
      <c r="F51" s="15">
        <v>0</v>
      </c>
      <c r="G51" s="15">
        <v>0</v>
      </c>
      <c r="H51" s="73"/>
      <c r="I51" s="15"/>
      <c r="J51" s="15"/>
      <c r="K51" s="15">
        <f t="shared" ref="K51:P51" si="33">K53+K54+K55</f>
        <v>0</v>
      </c>
      <c r="L51" s="15">
        <f t="shared" si="33"/>
        <v>0</v>
      </c>
      <c r="M51" s="15">
        <f t="shared" si="33"/>
        <v>0</v>
      </c>
      <c r="N51" s="15">
        <f t="shared" si="33"/>
        <v>0</v>
      </c>
      <c r="O51" s="15">
        <f t="shared" si="33"/>
        <v>0</v>
      </c>
      <c r="P51" s="15">
        <f t="shared" si="33"/>
        <v>0</v>
      </c>
      <c r="Q51" s="15"/>
    </row>
    <row r="52" spans="1:20" ht="15" hidden="1" x14ac:dyDescent="0.25">
      <c r="A52" s="95" t="s">
        <v>66</v>
      </c>
      <c r="B52" s="96" t="s">
        <v>65</v>
      </c>
      <c r="C52" s="100" t="s">
        <v>64</v>
      </c>
      <c r="D52" s="46" t="s">
        <v>1</v>
      </c>
      <c r="E52" s="15">
        <f t="shared" si="32"/>
        <v>0</v>
      </c>
      <c r="F52" s="15">
        <f>F53+F54+F55</f>
        <v>0</v>
      </c>
      <c r="G52" s="15">
        <f>G53+G54+G55</f>
        <v>0</v>
      </c>
      <c r="H52" s="73"/>
      <c r="I52" s="15"/>
      <c r="J52" s="15"/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/>
    </row>
    <row r="53" spans="1:20" ht="15" hidden="1" x14ac:dyDescent="0.25">
      <c r="A53" s="95"/>
      <c r="B53" s="96"/>
      <c r="C53" s="100"/>
      <c r="D53" s="46" t="s">
        <v>62</v>
      </c>
      <c r="E53" s="15">
        <f t="shared" si="32"/>
        <v>0</v>
      </c>
      <c r="F53" s="15">
        <v>0</v>
      </c>
      <c r="G53" s="15">
        <v>0</v>
      </c>
      <c r="H53" s="73"/>
      <c r="I53" s="15"/>
      <c r="J53" s="15"/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15"/>
    </row>
    <row r="54" spans="1:20" ht="15" hidden="1" x14ac:dyDescent="0.25">
      <c r="A54" s="95"/>
      <c r="B54" s="96"/>
      <c r="C54" s="100"/>
      <c r="D54" s="46" t="s">
        <v>16</v>
      </c>
      <c r="E54" s="15">
        <f t="shared" si="32"/>
        <v>0</v>
      </c>
      <c r="F54" s="15">
        <v>0</v>
      </c>
      <c r="G54" s="15">
        <v>0</v>
      </c>
      <c r="H54" s="73"/>
      <c r="I54" s="15"/>
      <c r="J54" s="15"/>
      <c r="K54" s="73">
        <v>0</v>
      </c>
      <c r="L54" s="73">
        <v>0</v>
      </c>
      <c r="M54" s="73">
        <v>0</v>
      </c>
      <c r="N54" s="73">
        <v>0</v>
      </c>
      <c r="O54" s="73">
        <v>0</v>
      </c>
      <c r="P54" s="73">
        <v>0</v>
      </c>
      <c r="Q54" s="15"/>
    </row>
    <row r="55" spans="1:20" ht="15" hidden="1" x14ac:dyDescent="0.25">
      <c r="A55" s="95"/>
      <c r="B55" s="96"/>
      <c r="C55" s="100"/>
      <c r="D55" s="46" t="s">
        <v>63</v>
      </c>
      <c r="E55" s="15">
        <f t="shared" si="32"/>
        <v>0</v>
      </c>
      <c r="F55" s="15">
        <v>0</v>
      </c>
      <c r="G55" s="15">
        <v>0</v>
      </c>
      <c r="H55" s="73"/>
      <c r="I55" s="15"/>
      <c r="J55" s="15"/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/>
      <c r="S55" s="55"/>
    </row>
    <row r="56" spans="1:20" x14ac:dyDescent="0.3">
      <c r="A56" s="95" t="s">
        <v>66</v>
      </c>
      <c r="B56" s="96" t="s">
        <v>151</v>
      </c>
      <c r="C56" s="100" t="s">
        <v>147</v>
      </c>
      <c r="D56" s="45" t="s">
        <v>13</v>
      </c>
      <c r="E56" s="15">
        <f t="shared" ref="E56:E69" si="34">SUM(F56:Q56)</f>
        <v>700000</v>
      </c>
      <c r="F56" s="15">
        <f t="shared" ref="F56:Q56" si="35">F58+F59+F60</f>
        <v>700000</v>
      </c>
      <c r="G56" s="15">
        <f t="shared" si="35"/>
        <v>0</v>
      </c>
      <c r="H56" s="73">
        <f t="shared" si="35"/>
        <v>0</v>
      </c>
      <c r="I56" s="15">
        <f t="shared" si="35"/>
        <v>0</v>
      </c>
      <c r="J56" s="15">
        <f>J58+J59+J60</f>
        <v>0</v>
      </c>
      <c r="K56" s="15">
        <f t="shared" ref="K56:P56" si="36">K58+K59+K60</f>
        <v>0</v>
      </c>
      <c r="L56" s="15">
        <f t="shared" si="36"/>
        <v>0</v>
      </c>
      <c r="M56" s="15">
        <f t="shared" si="36"/>
        <v>0</v>
      </c>
      <c r="N56" s="15">
        <f t="shared" si="36"/>
        <v>0</v>
      </c>
      <c r="O56" s="15">
        <f t="shared" si="36"/>
        <v>0</v>
      </c>
      <c r="P56" s="15">
        <f t="shared" si="36"/>
        <v>0</v>
      </c>
      <c r="Q56" s="15">
        <f t="shared" si="35"/>
        <v>0</v>
      </c>
      <c r="R56" s="55"/>
      <c r="S56" s="55"/>
    </row>
    <row r="57" spans="1:20" x14ac:dyDescent="0.3">
      <c r="A57" s="95"/>
      <c r="B57" s="96"/>
      <c r="C57" s="100"/>
      <c r="D57" s="46" t="s">
        <v>14</v>
      </c>
      <c r="E57" s="15">
        <f t="shared" si="34"/>
        <v>0</v>
      </c>
      <c r="F57" s="15">
        <v>0</v>
      </c>
      <c r="G57" s="15">
        <v>0</v>
      </c>
      <c r="H57" s="73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S57" s="55"/>
    </row>
    <row r="58" spans="1:20" ht="20.399999999999999" x14ac:dyDescent="0.3">
      <c r="A58" s="95"/>
      <c r="B58" s="96"/>
      <c r="C58" s="100"/>
      <c r="D58" s="46" t="s">
        <v>15</v>
      </c>
      <c r="E58" s="15">
        <f t="shared" si="34"/>
        <v>0</v>
      </c>
      <c r="F58" s="15">
        <v>0</v>
      </c>
      <c r="G58" s="15">
        <v>0</v>
      </c>
      <c r="H58" s="73">
        <v>0</v>
      </c>
      <c r="I58" s="15">
        <v>0</v>
      </c>
      <c r="J58" s="15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15">
        <v>0</v>
      </c>
      <c r="S58" s="55"/>
    </row>
    <row r="59" spans="1:20" x14ac:dyDescent="0.3">
      <c r="A59" s="95"/>
      <c r="B59" s="96"/>
      <c r="C59" s="100"/>
      <c r="D59" s="46" t="s">
        <v>16</v>
      </c>
      <c r="E59" s="15">
        <f t="shared" si="34"/>
        <v>700000</v>
      </c>
      <c r="F59" s="15">
        <v>700000</v>
      </c>
      <c r="G59" s="15">
        <v>0</v>
      </c>
      <c r="H59" s="73">
        <v>0</v>
      </c>
      <c r="I59" s="15">
        <v>0</v>
      </c>
      <c r="J59" s="15">
        <v>0</v>
      </c>
      <c r="K59" s="73">
        <v>0</v>
      </c>
      <c r="L59" s="73">
        <v>0</v>
      </c>
      <c r="M59" s="73">
        <v>0</v>
      </c>
      <c r="N59" s="73">
        <v>0</v>
      </c>
      <c r="O59" s="73">
        <v>0</v>
      </c>
      <c r="P59" s="73">
        <v>0</v>
      </c>
      <c r="Q59" s="15">
        <v>0</v>
      </c>
      <c r="S59" s="55"/>
    </row>
    <row r="60" spans="1:20" ht="20.399999999999999" x14ac:dyDescent="0.3">
      <c r="A60" s="95"/>
      <c r="B60" s="96"/>
      <c r="C60" s="100"/>
      <c r="D60" s="46" t="s">
        <v>17</v>
      </c>
      <c r="E60" s="15">
        <f t="shared" si="34"/>
        <v>0</v>
      </c>
      <c r="F60" s="15">
        <v>0</v>
      </c>
      <c r="G60" s="15">
        <v>0</v>
      </c>
      <c r="H60" s="73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S60" s="55"/>
    </row>
    <row r="61" spans="1:20" x14ac:dyDescent="0.3">
      <c r="A61" s="86"/>
      <c r="B61" s="96" t="s">
        <v>112</v>
      </c>
      <c r="C61" s="101"/>
      <c r="D61" s="45" t="s">
        <v>13</v>
      </c>
      <c r="E61" s="15">
        <f t="shared" si="34"/>
        <v>135022754.53</v>
      </c>
      <c r="F61" s="15">
        <f>F63+F64+F65</f>
        <v>31909984.91</v>
      </c>
      <c r="G61" s="15">
        <f>G63+G64+G65</f>
        <v>25211798.609999999</v>
      </c>
      <c r="H61" s="73">
        <f>H63+H64+H65</f>
        <v>21929084.559999999</v>
      </c>
      <c r="I61" s="15">
        <f t="shared" ref="I61" si="37">I63+I64+I65</f>
        <v>21929084.559999999</v>
      </c>
      <c r="J61" s="15">
        <f>J63+J64+J65</f>
        <v>34042801.890000001</v>
      </c>
      <c r="K61" s="15">
        <f t="shared" ref="K61:P61" si="38">K63+K64+K65</f>
        <v>0</v>
      </c>
      <c r="L61" s="15">
        <f t="shared" si="38"/>
        <v>0</v>
      </c>
      <c r="M61" s="15">
        <f t="shared" si="38"/>
        <v>0</v>
      </c>
      <c r="N61" s="15">
        <f t="shared" si="38"/>
        <v>0</v>
      </c>
      <c r="O61" s="15">
        <f t="shared" si="38"/>
        <v>0</v>
      </c>
      <c r="P61" s="15">
        <f t="shared" si="38"/>
        <v>0</v>
      </c>
      <c r="Q61" s="15">
        <f>Q63+Q64+Q65</f>
        <v>0</v>
      </c>
      <c r="S61" s="55"/>
      <c r="T61" s="55"/>
    </row>
    <row r="62" spans="1:20" x14ac:dyDescent="0.3">
      <c r="A62" s="86"/>
      <c r="B62" s="96"/>
      <c r="C62" s="101"/>
      <c r="D62" s="46" t="s">
        <v>14</v>
      </c>
      <c r="E62" s="15">
        <f t="shared" si="34"/>
        <v>0</v>
      </c>
      <c r="F62" s="15">
        <v>0</v>
      </c>
      <c r="G62" s="15">
        <v>0</v>
      </c>
      <c r="H62" s="73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S62" s="55"/>
      <c r="T62" s="55"/>
    </row>
    <row r="63" spans="1:20" ht="20.399999999999999" x14ac:dyDescent="0.3">
      <c r="A63" s="86"/>
      <c r="B63" s="96"/>
      <c r="C63" s="101"/>
      <c r="D63" s="46" t="s">
        <v>15</v>
      </c>
      <c r="E63" s="15">
        <f t="shared" si="34"/>
        <v>0</v>
      </c>
      <c r="F63" s="15">
        <f>F48+F53</f>
        <v>0</v>
      </c>
      <c r="G63" s="15">
        <f>G48+G53</f>
        <v>0</v>
      </c>
      <c r="H63" s="73">
        <f>H48+H53</f>
        <v>0</v>
      </c>
      <c r="I63" s="15">
        <f t="shared" ref="I63" si="39">I48+I53</f>
        <v>0</v>
      </c>
      <c r="J63" s="15">
        <f>J48+J53</f>
        <v>0</v>
      </c>
      <c r="K63" s="47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15">
        <f>Q48+Q53</f>
        <v>0</v>
      </c>
    </row>
    <row r="64" spans="1:20" x14ac:dyDescent="0.3">
      <c r="A64" s="86"/>
      <c r="B64" s="96"/>
      <c r="C64" s="101"/>
      <c r="D64" s="46" t="s">
        <v>16</v>
      </c>
      <c r="E64" s="15">
        <f t="shared" si="34"/>
        <v>135022754.53</v>
      </c>
      <c r="F64" s="15">
        <f>F49+F59</f>
        <v>31909984.91</v>
      </c>
      <c r="G64" s="15">
        <f t="shared" ref="G64:H64" si="40">G49+G59</f>
        <v>25211798.609999999</v>
      </c>
      <c r="H64" s="73">
        <f t="shared" si="40"/>
        <v>21929084.559999999</v>
      </c>
      <c r="I64" s="15">
        <f t="shared" ref="I64" si="41">I49+I59</f>
        <v>21929084.559999999</v>
      </c>
      <c r="J64" s="15">
        <f>J49+J59</f>
        <v>34042801.890000001</v>
      </c>
      <c r="K64" s="73">
        <v>0</v>
      </c>
      <c r="L64" s="73">
        <v>0</v>
      </c>
      <c r="M64" s="73">
        <v>0</v>
      </c>
      <c r="N64" s="73">
        <v>0</v>
      </c>
      <c r="O64" s="73">
        <v>0</v>
      </c>
      <c r="P64" s="73">
        <v>0</v>
      </c>
      <c r="Q64" s="15">
        <f t="shared" ref="Q64" si="42">Q49+Q59</f>
        <v>0</v>
      </c>
    </row>
    <row r="65" spans="1:19" ht="20.399999999999999" x14ac:dyDescent="0.3">
      <c r="A65" s="86"/>
      <c r="B65" s="96"/>
      <c r="C65" s="101"/>
      <c r="D65" s="46" t="s">
        <v>17</v>
      </c>
      <c r="E65" s="15">
        <f t="shared" si="34"/>
        <v>0</v>
      </c>
      <c r="F65" s="15">
        <f>F50+F55</f>
        <v>0</v>
      </c>
      <c r="G65" s="15">
        <f>G50+G55</f>
        <v>0</v>
      </c>
      <c r="H65" s="73">
        <f>H50+H55</f>
        <v>0</v>
      </c>
      <c r="I65" s="15">
        <f t="shared" ref="I65" si="43">I50+I55</f>
        <v>0</v>
      </c>
      <c r="J65" s="15">
        <f>J50+J55</f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f>Q50+Q55</f>
        <v>0</v>
      </c>
    </row>
    <row r="66" spans="1:19" x14ac:dyDescent="0.3">
      <c r="A66" s="102" t="s">
        <v>86</v>
      </c>
      <c r="B66" s="102"/>
      <c r="C66" s="86"/>
      <c r="D66" s="45" t="s">
        <v>13</v>
      </c>
      <c r="E66" s="15">
        <f t="shared" si="34"/>
        <v>206860121.60000002</v>
      </c>
      <c r="F66" s="67">
        <f t="shared" ref="F66:Q66" si="44">F67+F68+F69</f>
        <v>49761363.100000001</v>
      </c>
      <c r="G66" s="62">
        <f t="shared" si="44"/>
        <v>33934641.170000002</v>
      </c>
      <c r="H66" s="71">
        <f t="shared" si="44"/>
        <v>33342700</v>
      </c>
      <c r="I66" s="43">
        <f t="shared" si="44"/>
        <v>33415000</v>
      </c>
      <c r="J66" s="66">
        <f>J67+J68+J69</f>
        <v>56406417.329999998</v>
      </c>
      <c r="K66" s="15">
        <f t="shared" ref="K66:P66" si="45">K68+K69+K70</f>
        <v>0</v>
      </c>
      <c r="L66" s="15">
        <f t="shared" si="45"/>
        <v>0</v>
      </c>
      <c r="M66" s="15">
        <f t="shared" si="45"/>
        <v>0</v>
      </c>
      <c r="N66" s="15">
        <f t="shared" si="45"/>
        <v>0</v>
      </c>
      <c r="O66" s="15">
        <f t="shared" si="45"/>
        <v>0</v>
      </c>
      <c r="P66" s="15">
        <f t="shared" si="45"/>
        <v>0</v>
      </c>
      <c r="Q66" s="65">
        <f t="shared" si="44"/>
        <v>0</v>
      </c>
    </row>
    <row r="67" spans="1:19" ht="22.5" customHeight="1" x14ac:dyDescent="0.3">
      <c r="A67" s="102"/>
      <c r="B67" s="102"/>
      <c r="C67" s="86"/>
      <c r="D67" s="46" t="s">
        <v>15</v>
      </c>
      <c r="E67" s="15">
        <f t="shared" si="34"/>
        <v>7961700</v>
      </c>
      <c r="F67" s="67">
        <f t="shared" ref="F67:I69" si="46">F63+F42+F21</f>
        <v>7961700</v>
      </c>
      <c r="G67" s="62">
        <f t="shared" si="46"/>
        <v>0</v>
      </c>
      <c r="H67" s="71">
        <f t="shared" si="46"/>
        <v>0</v>
      </c>
      <c r="I67" s="43">
        <f t="shared" si="46"/>
        <v>0</v>
      </c>
      <c r="J67" s="66">
        <f>J63+J42+J21</f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65">
        <f t="shared" ref="Q67" si="47">Q63+Q42+Q21</f>
        <v>0</v>
      </c>
      <c r="R67" s="55"/>
    </row>
    <row r="68" spans="1:19" x14ac:dyDescent="0.3">
      <c r="A68" s="102"/>
      <c r="B68" s="102"/>
      <c r="C68" s="86"/>
      <c r="D68" s="46" t="s">
        <v>16</v>
      </c>
      <c r="E68" s="15">
        <f t="shared" si="34"/>
        <v>198898421.60000002</v>
      </c>
      <c r="F68" s="67">
        <f t="shared" si="46"/>
        <v>41799663.100000001</v>
      </c>
      <c r="G68" s="62">
        <f t="shared" si="46"/>
        <v>33934641.170000002</v>
      </c>
      <c r="H68" s="71">
        <f>H64+H43+H22</f>
        <v>33342700</v>
      </c>
      <c r="I68" s="43">
        <f t="shared" si="46"/>
        <v>33415000</v>
      </c>
      <c r="J68" s="66">
        <f>J64+J43+J22</f>
        <v>56406417.329999998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65">
        <f t="shared" ref="Q68" si="48">Q64+Q43+Q22</f>
        <v>0</v>
      </c>
      <c r="R68" s="55"/>
      <c r="S68" s="55"/>
    </row>
    <row r="69" spans="1:19" ht="20.399999999999999" x14ac:dyDescent="0.3">
      <c r="A69" s="102"/>
      <c r="B69" s="102"/>
      <c r="C69" s="86"/>
      <c r="D69" s="46" t="s">
        <v>17</v>
      </c>
      <c r="E69" s="15">
        <f t="shared" si="34"/>
        <v>0</v>
      </c>
      <c r="F69" s="67">
        <f t="shared" si="46"/>
        <v>0</v>
      </c>
      <c r="G69" s="62">
        <f t="shared" si="46"/>
        <v>0</v>
      </c>
      <c r="H69" s="71">
        <f t="shared" si="46"/>
        <v>0</v>
      </c>
      <c r="I69" s="43">
        <f t="shared" si="46"/>
        <v>0</v>
      </c>
      <c r="J69" s="66">
        <f>J65+J44+J23</f>
        <v>0</v>
      </c>
      <c r="K69" s="73">
        <v>0</v>
      </c>
      <c r="L69" s="73">
        <v>0</v>
      </c>
      <c r="M69" s="73">
        <v>0</v>
      </c>
      <c r="N69" s="73">
        <v>0</v>
      </c>
      <c r="O69" s="73">
        <v>0</v>
      </c>
      <c r="P69" s="73">
        <v>0</v>
      </c>
      <c r="Q69" s="65">
        <f t="shared" ref="Q69" si="49">Q65+Q44+Q23</f>
        <v>0</v>
      </c>
      <c r="R69" s="55"/>
    </row>
    <row r="70" spans="1:19" x14ac:dyDescent="0.3">
      <c r="A70" s="80" t="s">
        <v>104</v>
      </c>
      <c r="B70" s="81"/>
      <c r="C70" s="90"/>
      <c r="D70" s="45" t="s">
        <v>13</v>
      </c>
      <c r="E70" s="15">
        <v>0</v>
      </c>
      <c r="F70" s="15">
        <v>0</v>
      </c>
      <c r="G70" s="15">
        <v>0</v>
      </c>
      <c r="H70" s="73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</row>
    <row r="71" spans="1:19" ht="13.5" customHeight="1" x14ac:dyDescent="0.3">
      <c r="A71" s="82"/>
      <c r="B71" s="83"/>
      <c r="C71" s="91"/>
      <c r="D71" s="46" t="s">
        <v>14</v>
      </c>
      <c r="E71" s="15">
        <v>0</v>
      </c>
      <c r="F71" s="15">
        <v>0</v>
      </c>
      <c r="G71" s="15">
        <v>0</v>
      </c>
      <c r="H71" s="73">
        <v>0</v>
      </c>
      <c r="I71" s="15">
        <v>0</v>
      </c>
      <c r="J71" s="15">
        <v>0</v>
      </c>
      <c r="K71" s="15">
        <f t="shared" ref="K71:P71" si="50">K73+K74+K75</f>
        <v>0</v>
      </c>
      <c r="L71" s="15">
        <f t="shared" si="50"/>
        <v>0</v>
      </c>
      <c r="M71" s="15">
        <f t="shared" si="50"/>
        <v>0</v>
      </c>
      <c r="N71" s="15">
        <f t="shared" si="50"/>
        <v>0</v>
      </c>
      <c r="O71" s="15">
        <f t="shared" si="50"/>
        <v>0</v>
      </c>
      <c r="P71" s="15">
        <f t="shared" si="50"/>
        <v>0</v>
      </c>
      <c r="Q71" s="15">
        <v>0</v>
      </c>
      <c r="S71" s="55"/>
    </row>
    <row r="72" spans="1:19" ht="20.399999999999999" x14ac:dyDescent="0.3">
      <c r="A72" s="82"/>
      <c r="B72" s="83"/>
      <c r="C72" s="91"/>
      <c r="D72" s="46" t="s">
        <v>15</v>
      </c>
      <c r="E72" s="15">
        <v>0</v>
      </c>
      <c r="F72" s="15">
        <v>0</v>
      </c>
      <c r="G72" s="15">
        <v>0</v>
      </c>
      <c r="H72" s="73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</row>
    <row r="73" spans="1:19" x14ac:dyDescent="0.3">
      <c r="A73" s="82"/>
      <c r="B73" s="83"/>
      <c r="C73" s="91"/>
      <c r="D73" s="46" t="s">
        <v>16</v>
      </c>
      <c r="E73" s="15">
        <v>0</v>
      </c>
      <c r="F73" s="15">
        <v>0</v>
      </c>
      <c r="G73" s="15">
        <v>0</v>
      </c>
      <c r="H73" s="73">
        <v>0</v>
      </c>
      <c r="I73" s="15">
        <v>0</v>
      </c>
      <c r="J73" s="15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15">
        <v>0</v>
      </c>
    </row>
    <row r="74" spans="1:19" ht="20.399999999999999" x14ac:dyDescent="0.3">
      <c r="A74" s="84"/>
      <c r="B74" s="85"/>
      <c r="C74" s="92"/>
      <c r="D74" s="46" t="s">
        <v>17</v>
      </c>
      <c r="E74" s="15">
        <v>0</v>
      </c>
      <c r="F74" s="15">
        <v>0</v>
      </c>
      <c r="G74" s="15">
        <v>0</v>
      </c>
      <c r="H74" s="73">
        <v>0</v>
      </c>
      <c r="I74" s="15">
        <v>0</v>
      </c>
      <c r="J74" s="15">
        <v>0</v>
      </c>
      <c r="K74" s="73">
        <v>0</v>
      </c>
      <c r="L74" s="73">
        <v>0</v>
      </c>
      <c r="M74" s="73">
        <v>0</v>
      </c>
      <c r="N74" s="73">
        <v>0</v>
      </c>
      <c r="O74" s="73">
        <v>0</v>
      </c>
      <c r="P74" s="73">
        <v>0</v>
      </c>
      <c r="Q74" s="15">
        <v>0</v>
      </c>
    </row>
    <row r="75" spans="1:19" x14ac:dyDescent="0.3">
      <c r="A75" s="80" t="s">
        <v>61</v>
      </c>
      <c r="B75" s="81"/>
      <c r="C75" s="87"/>
      <c r="D75" s="45" t="s">
        <v>13</v>
      </c>
      <c r="E75" s="15">
        <v>0</v>
      </c>
      <c r="F75" s="15">
        <v>0</v>
      </c>
      <c r="G75" s="15">
        <v>0</v>
      </c>
      <c r="H75" s="73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</row>
    <row r="76" spans="1:19" x14ac:dyDescent="0.3">
      <c r="A76" s="82"/>
      <c r="B76" s="83"/>
      <c r="C76" s="88"/>
      <c r="D76" s="45" t="s">
        <v>14</v>
      </c>
      <c r="E76" s="15">
        <v>0</v>
      </c>
      <c r="F76" s="15">
        <v>0</v>
      </c>
      <c r="G76" s="15">
        <v>0</v>
      </c>
      <c r="H76" s="73">
        <v>0</v>
      </c>
      <c r="I76" s="15">
        <v>0</v>
      </c>
      <c r="J76" s="15">
        <v>0</v>
      </c>
      <c r="K76" s="15">
        <f t="shared" ref="K76:P76" si="51">K78+K79+K80</f>
        <v>0</v>
      </c>
      <c r="L76" s="15">
        <f t="shared" si="51"/>
        <v>0</v>
      </c>
      <c r="M76" s="15">
        <f t="shared" si="51"/>
        <v>0</v>
      </c>
      <c r="N76" s="15">
        <f t="shared" si="51"/>
        <v>0</v>
      </c>
      <c r="O76" s="15">
        <f t="shared" si="51"/>
        <v>0</v>
      </c>
      <c r="P76" s="15">
        <f t="shared" si="51"/>
        <v>0</v>
      </c>
      <c r="Q76" s="15">
        <v>0</v>
      </c>
    </row>
    <row r="77" spans="1:19" ht="20.399999999999999" x14ac:dyDescent="0.3">
      <c r="A77" s="82"/>
      <c r="B77" s="83"/>
      <c r="C77" s="88"/>
      <c r="D77" s="45" t="s">
        <v>15</v>
      </c>
      <c r="E77" s="15">
        <v>0</v>
      </c>
      <c r="F77" s="15">
        <v>0</v>
      </c>
      <c r="G77" s="15">
        <v>0</v>
      </c>
      <c r="H77" s="73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</row>
    <row r="78" spans="1:19" ht="15" customHeight="1" x14ac:dyDescent="0.3">
      <c r="A78" s="82"/>
      <c r="B78" s="83"/>
      <c r="C78" s="88"/>
      <c r="D78" s="45" t="s">
        <v>16</v>
      </c>
      <c r="E78" s="15">
        <v>0</v>
      </c>
      <c r="F78" s="15">
        <v>0</v>
      </c>
      <c r="G78" s="15">
        <v>0</v>
      </c>
      <c r="H78" s="73">
        <v>0</v>
      </c>
      <c r="I78" s="15">
        <v>0</v>
      </c>
      <c r="J78" s="15">
        <v>0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15">
        <v>0</v>
      </c>
    </row>
    <row r="79" spans="1:19" ht="20.399999999999999" x14ac:dyDescent="0.3">
      <c r="A79" s="84"/>
      <c r="B79" s="85"/>
      <c r="C79" s="89"/>
      <c r="D79" s="45" t="s">
        <v>17</v>
      </c>
      <c r="E79" s="15">
        <v>0</v>
      </c>
      <c r="F79" s="15">
        <v>0</v>
      </c>
      <c r="G79" s="15">
        <v>0</v>
      </c>
      <c r="H79" s="73">
        <v>0</v>
      </c>
      <c r="I79" s="15">
        <v>0</v>
      </c>
      <c r="J79" s="15">
        <v>0</v>
      </c>
      <c r="K79" s="73">
        <v>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15">
        <v>0</v>
      </c>
    </row>
    <row r="80" spans="1:19" x14ac:dyDescent="0.3">
      <c r="A80" s="93" t="s">
        <v>19</v>
      </c>
      <c r="B80" s="94"/>
      <c r="C80" s="39"/>
      <c r="D80" s="50"/>
      <c r="E80" s="15"/>
      <c r="F80" s="15"/>
      <c r="G80" s="15"/>
      <c r="H80" s="73"/>
      <c r="I80" s="15"/>
      <c r="J80" s="15"/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/>
    </row>
    <row r="81" spans="1:21" ht="15" customHeight="1" x14ac:dyDescent="0.3">
      <c r="A81" s="80" t="s">
        <v>145</v>
      </c>
      <c r="B81" s="81"/>
      <c r="C81" s="87"/>
      <c r="D81" s="45" t="s">
        <v>13</v>
      </c>
      <c r="E81" s="15">
        <f t="shared" ref="E81:E90" si="52">SUM(F81:Q81)</f>
        <v>34348666.019999996</v>
      </c>
      <c r="F81" s="15">
        <f>SUM(F82:F85)</f>
        <v>7105749.2199999997</v>
      </c>
      <c r="G81" s="15">
        <f t="shared" ref="G81:H81" si="53">SUM(G82:G85)</f>
        <v>8389445.3000000007</v>
      </c>
      <c r="H81" s="73">
        <f t="shared" si="53"/>
        <v>6284490.5</v>
      </c>
      <c r="I81" s="15">
        <f>SUM(I82:I85)</f>
        <v>6284490.5</v>
      </c>
      <c r="J81" s="15">
        <f>SUM(J82:J85)</f>
        <v>6284490.5</v>
      </c>
      <c r="K81" s="15">
        <f t="shared" ref="K81:P81" si="54">K83+K84+K85</f>
        <v>0</v>
      </c>
      <c r="L81" s="15">
        <f t="shared" si="54"/>
        <v>0</v>
      </c>
      <c r="M81" s="15">
        <f t="shared" si="54"/>
        <v>0</v>
      </c>
      <c r="N81" s="15">
        <f t="shared" si="54"/>
        <v>0</v>
      </c>
      <c r="O81" s="15">
        <f t="shared" si="54"/>
        <v>0</v>
      </c>
      <c r="P81" s="15">
        <f t="shared" si="54"/>
        <v>0</v>
      </c>
      <c r="Q81" s="15">
        <f t="shared" ref="Q81" si="55">SUM(Q82:Q85)</f>
        <v>0</v>
      </c>
    </row>
    <row r="82" spans="1:21" x14ac:dyDescent="0.3">
      <c r="A82" s="82"/>
      <c r="B82" s="83"/>
      <c r="C82" s="88"/>
      <c r="D82" s="45" t="s">
        <v>14</v>
      </c>
      <c r="E82" s="15">
        <f t="shared" si="52"/>
        <v>0</v>
      </c>
      <c r="F82" s="15">
        <v>0</v>
      </c>
      <c r="G82" s="15">
        <v>0</v>
      </c>
      <c r="H82" s="73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</row>
    <row r="83" spans="1:21" ht="20.399999999999999" x14ac:dyDescent="0.3">
      <c r="A83" s="82"/>
      <c r="B83" s="83"/>
      <c r="C83" s="88"/>
      <c r="D83" s="45" t="s">
        <v>15</v>
      </c>
      <c r="E83" s="15">
        <f t="shared" si="52"/>
        <v>0</v>
      </c>
      <c r="F83" s="15">
        <v>0</v>
      </c>
      <c r="G83" s="15">
        <v>0</v>
      </c>
      <c r="H83" s="73">
        <v>0</v>
      </c>
      <c r="I83" s="15">
        <v>0</v>
      </c>
      <c r="J83" s="15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15">
        <v>0</v>
      </c>
    </row>
    <row r="84" spans="1:21" ht="15" customHeight="1" x14ac:dyDescent="0.3">
      <c r="A84" s="82"/>
      <c r="B84" s="83"/>
      <c r="C84" s="88"/>
      <c r="D84" s="45" t="s">
        <v>16</v>
      </c>
      <c r="E84" s="15">
        <f t="shared" si="52"/>
        <v>34348666.019999996</v>
      </c>
      <c r="F84" s="15">
        <f>F14+241891.66</f>
        <v>7105749.2199999997</v>
      </c>
      <c r="G84" s="15">
        <f>G17+1081927.4</f>
        <v>8389445.3000000007</v>
      </c>
      <c r="H84" s="73">
        <f>5163615.44+1120875.06</f>
        <v>6284490.5</v>
      </c>
      <c r="I84" s="73">
        <f t="shared" ref="I84:J84" si="56">5163615.44+1120875.06</f>
        <v>6284490.5</v>
      </c>
      <c r="J84" s="73">
        <f t="shared" si="56"/>
        <v>6284490.5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15">
        <f>Q17</f>
        <v>0</v>
      </c>
    </row>
    <row r="85" spans="1:21" ht="20.399999999999999" x14ac:dyDescent="0.3">
      <c r="A85" s="84"/>
      <c r="B85" s="85"/>
      <c r="C85" s="89"/>
      <c r="D85" s="45" t="s">
        <v>17</v>
      </c>
      <c r="E85" s="15">
        <f t="shared" si="52"/>
        <v>0</v>
      </c>
      <c r="F85" s="15">
        <v>0</v>
      </c>
      <c r="G85" s="15">
        <v>0</v>
      </c>
      <c r="H85" s="73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</row>
    <row r="86" spans="1:21" ht="15" customHeight="1" x14ac:dyDescent="0.3">
      <c r="A86" s="80" t="s">
        <v>144</v>
      </c>
      <c r="B86" s="81"/>
      <c r="C86" s="87"/>
      <c r="D86" s="45" t="s">
        <v>13</v>
      </c>
      <c r="E86" s="15">
        <f t="shared" si="52"/>
        <v>117824988.44</v>
      </c>
      <c r="F86" s="15">
        <f>SUM(F87:F90)</f>
        <v>31270488.73</v>
      </c>
      <c r="G86" s="15">
        <f t="shared" ref="G86:I86" si="57">SUM(G87:G90)</f>
        <v>24129871.210000001</v>
      </c>
      <c r="H86" s="73">
        <f t="shared" si="57"/>
        <v>20808209.5</v>
      </c>
      <c r="I86" s="15">
        <f t="shared" si="57"/>
        <v>20808209.5</v>
      </c>
      <c r="J86" s="15">
        <f t="shared" ref="J86" si="58">SUM(J87:J90)</f>
        <v>20808209.5</v>
      </c>
      <c r="K86" s="15">
        <f t="shared" ref="K86:P86" si="59">K88+K89+K90</f>
        <v>0</v>
      </c>
      <c r="L86" s="15">
        <f t="shared" si="59"/>
        <v>0</v>
      </c>
      <c r="M86" s="15">
        <f t="shared" si="59"/>
        <v>0</v>
      </c>
      <c r="N86" s="15">
        <f t="shared" si="59"/>
        <v>0</v>
      </c>
      <c r="O86" s="15">
        <f t="shared" si="59"/>
        <v>0</v>
      </c>
      <c r="P86" s="15">
        <f t="shared" si="59"/>
        <v>0</v>
      </c>
      <c r="Q86" s="15">
        <f t="shared" ref="Q86" si="60">SUM(Q87:Q90)</f>
        <v>0</v>
      </c>
    </row>
    <row r="87" spans="1:21" x14ac:dyDescent="0.3">
      <c r="A87" s="82"/>
      <c r="B87" s="83"/>
      <c r="C87" s="88"/>
      <c r="D87" s="45" t="s">
        <v>14</v>
      </c>
      <c r="E87" s="15">
        <f t="shared" si="52"/>
        <v>0</v>
      </c>
      <c r="F87" s="15">
        <v>0</v>
      </c>
      <c r="G87" s="15">
        <v>0</v>
      </c>
      <c r="H87" s="73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</row>
    <row r="88" spans="1:21" ht="20.399999999999999" x14ac:dyDescent="0.3">
      <c r="A88" s="82"/>
      <c r="B88" s="83"/>
      <c r="C88" s="88"/>
      <c r="D88" s="45" t="s">
        <v>15</v>
      </c>
      <c r="E88" s="15">
        <f t="shared" si="52"/>
        <v>0</v>
      </c>
      <c r="F88" s="15">
        <v>0</v>
      </c>
      <c r="G88" s="15">
        <v>0</v>
      </c>
      <c r="H88" s="73">
        <v>0</v>
      </c>
      <c r="I88" s="15">
        <v>0</v>
      </c>
      <c r="J88" s="15">
        <v>0</v>
      </c>
      <c r="K88" s="47">
        <v>0</v>
      </c>
      <c r="L88" s="47">
        <v>0</v>
      </c>
      <c r="M88" s="47">
        <v>0</v>
      </c>
      <c r="N88" s="47">
        <v>0</v>
      </c>
      <c r="O88" s="47">
        <v>0</v>
      </c>
      <c r="P88" s="47">
        <v>0</v>
      </c>
      <c r="Q88" s="15">
        <v>0</v>
      </c>
      <c r="R88" s="57"/>
      <c r="T88" s="55"/>
      <c r="U88" s="55"/>
    </row>
    <row r="89" spans="1:21" ht="15.75" customHeight="1" x14ac:dyDescent="0.3">
      <c r="A89" s="82"/>
      <c r="B89" s="83"/>
      <c r="C89" s="88"/>
      <c r="D89" s="45" t="s">
        <v>16</v>
      </c>
      <c r="E89" s="15">
        <f t="shared" si="52"/>
        <v>117824988.44</v>
      </c>
      <c r="F89" s="15">
        <v>31270488.73</v>
      </c>
      <c r="G89" s="15">
        <f>G49-1081927.4</f>
        <v>24129871.210000001</v>
      </c>
      <c r="H89" s="73">
        <v>20808209.5</v>
      </c>
      <c r="I89" s="73">
        <v>20808209.5</v>
      </c>
      <c r="J89" s="73">
        <v>20808209.5</v>
      </c>
      <c r="K89" s="73">
        <v>0</v>
      </c>
      <c r="L89" s="73">
        <v>0</v>
      </c>
      <c r="M89" s="73">
        <v>0</v>
      </c>
      <c r="N89" s="73">
        <v>0</v>
      </c>
      <c r="O89" s="73">
        <v>0</v>
      </c>
      <c r="P89" s="73">
        <v>0</v>
      </c>
      <c r="Q89" s="15">
        <f>Q49</f>
        <v>0</v>
      </c>
      <c r="R89" s="55"/>
      <c r="T89" s="55"/>
    </row>
    <row r="90" spans="1:21" ht="20.399999999999999" x14ac:dyDescent="0.3">
      <c r="A90" s="84"/>
      <c r="B90" s="85"/>
      <c r="C90" s="89"/>
      <c r="D90" s="45" t="s">
        <v>17</v>
      </c>
      <c r="E90" s="15">
        <f t="shared" si="52"/>
        <v>0</v>
      </c>
      <c r="F90" s="15">
        <v>0</v>
      </c>
      <c r="G90" s="15">
        <v>0</v>
      </c>
      <c r="H90" s="73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55"/>
    </row>
    <row r="91" spans="1:21" ht="15" customHeight="1" x14ac:dyDescent="0.3">
      <c r="A91" s="80" t="s">
        <v>143</v>
      </c>
      <c r="B91" s="81"/>
      <c r="C91" s="87"/>
      <c r="D91" s="45" t="s">
        <v>13</v>
      </c>
      <c r="E91" s="15">
        <v>0</v>
      </c>
      <c r="F91" s="15">
        <v>0</v>
      </c>
      <c r="G91" s="15">
        <v>0</v>
      </c>
      <c r="H91" s="73">
        <v>0</v>
      </c>
      <c r="I91" s="15">
        <v>0</v>
      </c>
      <c r="J91" s="15">
        <v>0</v>
      </c>
      <c r="K91" s="15">
        <f t="shared" ref="K91:P91" si="61">K93+K94+K95</f>
        <v>0</v>
      </c>
      <c r="L91" s="15">
        <f t="shared" si="61"/>
        <v>0</v>
      </c>
      <c r="M91" s="15">
        <f t="shared" si="61"/>
        <v>0</v>
      </c>
      <c r="N91" s="15">
        <f t="shared" si="61"/>
        <v>0</v>
      </c>
      <c r="O91" s="15">
        <f t="shared" si="61"/>
        <v>0</v>
      </c>
      <c r="P91" s="15">
        <f t="shared" si="61"/>
        <v>0</v>
      </c>
      <c r="Q91" s="15">
        <v>0</v>
      </c>
      <c r="T91" s="55"/>
    </row>
    <row r="92" spans="1:21" x14ac:dyDescent="0.3">
      <c r="A92" s="82"/>
      <c r="B92" s="83"/>
      <c r="C92" s="88"/>
      <c r="D92" s="45" t="s">
        <v>14</v>
      </c>
      <c r="E92" s="15">
        <v>0</v>
      </c>
      <c r="F92" s="15">
        <v>0</v>
      </c>
      <c r="G92" s="15">
        <v>0</v>
      </c>
      <c r="H92" s="73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</row>
    <row r="93" spans="1:21" ht="20.399999999999999" x14ac:dyDescent="0.3">
      <c r="A93" s="82"/>
      <c r="B93" s="83"/>
      <c r="C93" s="88"/>
      <c r="D93" s="45" t="s">
        <v>15</v>
      </c>
      <c r="E93" s="15">
        <v>0</v>
      </c>
      <c r="F93" s="15">
        <v>0</v>
      </c>
      <c r="G93" s="15">
        <v>0</v>
      </c>
      <c r="H93" s="73">
        <v>0</v>
      </c>
      <c r="I93" s="15">
        <v>0</v>
      </c>
      <c r="J93" s="15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15">
        <v>0</v>
      </c>
    </row>
    <row r="94" spans="1:21" ht="16.5" customHeight="1" x14ac:dyDescent="0.3">
      <c r="A94" s="82"/>
      <c r="B94" s="83"/>
      <c r="C94" s="88"/>
      <c r="D94" s="45" t="s">
        <v>16</v>
      </c>
      <c r="E94" s="15">
        <v>0</v>
      </c>
      <c r="F94" s="15">
        <v>0</v>
      </c>
      <c r="G94" s="15">
        <v>0</v>
      </c>
      <c r="H94" s="73">
        <v>0</v>
      </c>
      <c r="I94" s="15">
        <v>0</v>
      </c>
      <c r="J94" s="15">
        <v>0</v>
      </c>
      <c r="K94" s="73">
        <v>0</v>
      </c>
      <c r="L94" s="73">
        <v>0</v>
      </c>
      <c r="M94" s="73">
        <v>0</v>
      </c>
      <c r="N94" s="73">
        <v>0</v>
      </c>
      <c r="O94" s="73">
        <v>0</v>
      </c>
      <c r="P94" s="73">
        <v>0</v>
      </c>
      <c r="Q94" s="15">
        <v>0</v>
      </c>
    </row>
    <row r="95" spans="1:21" ht="20.399999999999999" x14ac:dyDescent="0.3">
      <c r="A95" s="84"/>
      <c r="B95" s="85"/>
      <c r="C95" s="89"/>
      <c r="D95" s="45" t="s">
        <v>17</v>
      </c>
      <c r="E95" s="15">
        <v>0</v>
      </c>
      <c r="F95" s="15">
        <v>0</v>
      </c>
      <c r="G95" s="15">
        <v>0</v>
      </c>
      <c r="H95" s="73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</row>
    <row r="96" spans="1:21" ht="15" customHeight="1" x14ac:dyDescent="0.3">
      <c r="A96" s="80" t="s">
        <v>142</v>
      </c>
      <c r="B96" s="81"/>
      <c r="C96" s="87"/>
      <c r="D96" s="45" t="s">
        <v>13</v>
      </c>
      <c r="E96" s="15">
        <f>SUM(F96:Q96)</f>
        <v>42572749.810000002</v>
      </c>
      <c r="F96" s="15">
        <f>SUM(F97:F100)</f>
        <v>11385125.15</v>
      </c>
      <c r="G96" s="15">
        <f t="shared" ref="G96:I96" si="62">SUM(G97:G100)</f>
        <v>1415324.66</v>
      </c>
      <c r="H96" s="73">
        <f t="shared" si="62"/>
        <v>6250000</v>
      </c>
      <c r="I96" s="15">
        <f t="shared" si="62"/>
        <v>6322300</v>
      </c>
      <c r="J96" s="15">
        <f t="shared" ref="J96" si="63">SUM(J97:J100)</f>
        <v>17200000</v>
      </c>
      <c r="K96" s="15">
        <f t="shared" ref="K96:P96" si="64">K98+K99+K100</f>
        <v>0</v>
      </c>
      <c r="L96" s="15">
        <f t="shared" si="64"/>
        <v>0</v>
      </c>
      <c r="M96" s="15">
        <f t="shared" si="64"/>
        <v>0</v>
      </c>
      <c r="N96" s="15">
        <f t="shared" si="64"/>
        <v>0</v>
      </c>
      <c r="O96" s="15">
        <f t="shared" si="64"/>
        <v>0</v>
      </c>
      <c r="P96" s="15">
        <f t="shared" si="64"/>
        <v>0</v>
      </c>
      <c r="Q96" s="15">
        <f t="shared" ref="Q96" si="65">SUM(Q97:Q100)</f>
        <v>0</v>
      </c>
    </row>
    <row r="97" spans="1:17" x14ac:dyDescent="0.3">
      <c r="A97" s="82"/>
      <c r="B97" s="83"/>
      <c r="C97" s="88"/>
      <c r="D97" s="45" t="s">
        <v>14</v>
      </c>
      <c r="E97" s="15">
        <f>SUM(F97:Q97)</f>
        <v>0</v>
      </c>
      <c r="F97" s="15">
        <v>0</v>
      </c>
      <c r="G97" s="15">
        <v>0</v>
      </c>
      <c r="H97" s="73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</row>
    <row r="98" spans="1:17" ht="20.399999999999999" x14ac:dyDescent="0.3">
      <c r="A98" s="82"/>
      <c r="B98" s="83"/>
      <c r="C98" s="88"/>
      <c r="D98" s="45" t="s">
        <v>15</v>
      </c>
      <c r="E98" s="15">
        <f>SUM(F98:Q98)</f>
        <v>7961700</v>
      </c>
      <c r="F98" s="15">
        <f>F32</f>
        <v>7961700</v>
      </c>
      <c r="G98" s="15">
        <v>0</v>
      </c>
      <c r="H98" s="73">
        <v>0</v>
      </c>
      <c r="I98" s="15">
        <v>0</v>
      </c>
      <c r="J98" s="15">
        <v>0</v>
      </c>
      <c r="K98" s="47">
        <v>0</v>
      </c>
      <c r="L98" s="47">
        <v>0</v>
      </c>
      <c r="M98" s="47">
        <v>0</v>
      </c>
      <c r="N98" s="47">
        <v>0</v>
      </c>
      <c r="O98" s="47">
        <v>0</v>
      </c>
      <c r="P98" s="47">
        <v>0</v>
      </c>
      <c r="Q98" s="15">
        <v>0</v>
      </c>
    </row>
    <row r="99" spans="1:17" ht="15.75" customHeight="1" x14ac:dyDescent="0.3">
      <c r="A99" s="82"/>
      <c r="B99" s="83"/>
      <c r="C99" s="88"/>
      <c r="D99" s="45" t="s">
        <v>16</v>
      </c>
      <c r="E99" s="15">
        <f>SUM(F99:Q99)</f>
        <v>34611049.810000002</v>
      </c>
      <c r="F99" s="15">
        <v>3423425.15</v>
      </c>
      <c r="G99" s="15">
        <f>G43</f>
        <v>1415324.66</v>
      </c>
      <c r="H99" s="73">
        <f t="shared" ref="H99:I99" si="66">H43</f>
        <v>6250000</v>
      </c>
      <c r="I99" s="15">
        <f t="shared" si="66"/>
        <v>6322300</v>
      </c>
      <c r="J99" s="15">
        <f>J43</f>
        <v>17200000</v>
      </c>
      <c r="K99" s="73">
        <v>0</v>
      </c>
      <c r="L99" s="73">
        <v>0</v>
      </c>
      <c r="M99" s="73">
        <v>0</v>
      </c>
      <c r="N99" s="73">
        <v>0</v>
      </c>
      <c r="O99" s="73">
        <v>0</v>
      </c>
      <c r="P99" s="73">
        <v>0</v>
      </c>
      <c r="Q99" s="15">
        <f t="shared" ref="Q99" si="67">Q43</f>
        <v>0</v>
      </c>
    </row>
    <row r="100" spans="1:17" ht="20.399999999999999" x14ac:dyDescent="0.3">
      <c r="A100" s="84"/>
      <c r="B100" s="85"/>
      <c r="C100" s="89"/>
      <c r="D100" s="45" t="s">
        <v>17</v>
      </c>
      <c r="E100" s="15">
        <f>SUM(F100:Q100)</f>
        <v>0</v>
      </c>
      <c r="F100" s="15">
        <v>0</v>
      </c>
      <c r="G100" s="15">
        <v>0</v>
      </c>
      <c r="H100" s="73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</row>
    <row r="101" spans="1:17" x14ac:dyDescent="0.3">
      <c r="F101" s="55"/>
      <c r="H101" s="76"/>
    </row>
    <row r="102" spans="1:17" x14ac:dyDescent="0.3">
      <c r="H102" s="76"/>
    </row>
    <row r="103" spans="1:17" x14ac:dyDescent="0.3">
      <c r="H103" s="76"/>
    </row>
    <row r="104" spans="1:17" x14ac:dyDescent="0.3">
      <c r="H104" s="76"/>
    </row>
    <row r="105" spans="1:17" x14ac:dyDescent="0.3">
      <c r="H105" s="76"/>
    </row>
    <row r="106" spans="1:17" x14ac:dyDescent="0.3">
      <c r="H106" s="76"/>
    </row>
    <row r="107" spans="1:17" x14ac:dyDescent="0.3">
      <c r="H107" s="76"/>
    </row>
    <row r="108" spans="1:17" x14ac:dyDescent="0.3">
      <c r="H108" s="76"/>
    </row>
    <row r="109" spans="1:17" x14ac:dyDescent="0.3">
      <c r="H109" s="76"/>
    </row>
    <row r="110" spans="1:17" x14ac:dyDescent="0.3">
      <c r="H110" s="76"/>
    </row>
    <row r="111" spans="1:17" x14ac:dyDescent="0.3">
      <c r="H111" s="76"/>
    </row>
    <row r="112" spans="1:17" x14ac:dyDescent="0.3">
      <c r="H112" s="76"/>
    </row>
    <row r="113" spans="8:8" x14ac:dyDescent="0.3">
      <c r="H113" s="76"/>
    </row>
    <row r="114" spans="8:8" x14ac:dyDescent="0.3">
      <c r="H114" s="76"/>
    </row>
    <row r="115" spans="8:8" x14ac:dyDescent="0.3">
      <c r="H115" s="76"/>
    </row>
    <row r="116" spans="8:8" x14ac:dyDescent="0.3">
      <c r="H116" s="76"/>
    </row>
    <row r="117" spans="8:8" x14ac:dyDescent="0.3">
      <c r="H117" s="76"/>
    </row>
    <row r="118" spans="8:8" x14ac:dyDescent="0.3">
      <c r="H118" s="76"/>
    </row>
    <row r="119" spans="8:8" x14ac:dyDescent="0.3">
      <c r="H119" s="76"/>
    </row>
    <row r="120" spans="8:8" x14ac:dyDescent="0.3">
      <c r="H120" s="76"/>
    </row>
    <row r="121" spans="8:8" x14ac:dyDescent="0.3">
      <c r="H121" s="76"/>
    </row>
    <row r="122" spans="8:8" x14ac:dyDescent="0.3">
      <c r="H122" s="76"/>
    </row>
    <row r="123" spans="8:8" x14ac:dyDescent="0.3">
      <c r="H123" s="76"/>
    </row>
    <row r="124" spans="8:8" x14ac:dyDescent="0.3">
      <c r="H124" s="76"/>
    </row>
    <row r="125" spans="8:8" x14ac:dyDescent="0.3">
      <c r="H125" s="76"/>
    </row>
    <row r="126" spans="8:8" x14ac:dyDescent="0.3">
      <c r="H126" s="76"/>
    </row>
    <row r="127" spans="8:8" x14ac:dyDescent="0.3">
      <c r="H127" s="76"/>
    </row>
    <row r="128" spans="8:8" x14ac:dyDescent="0.3">
      <c r="H128" s="76"/>
    </row>
    <row r="129" spans="8:8" x14ac:dyDescent="0.3">
      <c r="H129" s="76"/>
    </row>
    <row r="130" spans="8:8" x14ac:dyDescent="0.3">
      <c r="H130" s="76"/>
    </row>
    <row r="131" spans="8:8" x14ac:dyDescent="0.3">
      <c r="H131" s="76"/>
    </row>
    <row r="132" spans="8:8" x14ac:dyDescent="0.3">
      <c r="H132" s="76"/>
    </row>
    <row r="133" spans="8:8" x14ac:dyDescent="0.3">
      <c r="H133" s="76"/>
    </row>
  </sheetData>
  <mergeCells count="59">
    <mergeCell ref="H2:Q2"/>
    <mergeCell ref="F10:Q10"/>
    <mergeCell ref="E9:Q9"/>
    <mergeCell ref="H3:Q3"/>
    <mergeCell ref="A8:I8"/>
    <mergeCell ref="D9:D11"/>
    <mergeCell ref="E10:E11"/>
    <mergeCell ref="A24:Q24"/>
    <mergeCell ref="A13:Q13"/>
    <mergeCell ref="H4:Q4"/>
    <mergeCell ref="A30:A34"/>
    <mergeCell ref="B30:B34"/>
    <mergeCell ref="C30:C34"/>
    <mergeCell ref="A9:A11"/>
    <mergeCell ref="B9:B11"/>
    <mergeCell ref="C9:C11"/>
    <mergeCell ref="A25:A29"/>
    <mergeCell ref="B25:B29"/>
    <mergeCell ref="C25:C29"/>
    <mergeCell ref="A61:A65"/>
    <mergeCell ref="A14:A18"/>
    <mergeCell ref="B14:B18"/>
    <mergeCell ref="C14:C18"/>
    <mergeCell ref="A19:A23"/>
    <mergeCell ref="B19:B23"/>
    <mergeCell ref="C19:C23"/>
    <mergeCell ref="A35:A39"/>
    <mergeCell ref="B35:B39"/>
    <mergeCell ref="C35:C39"/>
    <mergeCell ref="C40:C44"/>
    <mergeCell ref="A40:A44"/>
    <mergeCell ref="A56:A60"/>
    <mergeCell ref="B56:B60"/>
    <mergeCell ref="A46:A50"/>
    <mergeCell ref="B46:B50"/>
    <mergeCell ref="A52:A55"/>
    <mergeCell ref="B52:B55"/>
    <mergeCell ref="B40:B44"/>
    <mergeCell ref="A45:Q45"/>
    <mergeCell ref="C96:C100"/>
    <mergeCell ref="C91:C95"/>
    <mergeCell ref="C86:C90"/>
    <mergeCell ref="C46:C50"/>
    <mergeCell ref="C81:C85"/>
    <mergeCell ref="C52:C55"/>
    <mergeCell ref="C61:C65"/>
    <mergeCell ref="C56:C60"/>
    <mergeCell ref="A70:B74"/>
    <mergeCell ref="A75:B79"/>
    <mergeCell ref="B61:B65"/>
    <mergeCell ref="A66:B69"/>
    <mergeCell ref="A86:B90"/>
    <mergeCell ref="A91:B95"/>
    <mergeCell ref="A96:B100"/>
    <mergeCell ref="C66:C69"/>
    <mergeCell ref="C75:C79"/>
    <mergeCell ref="C70:C74"/>
    <mergeCell ref="A80:B80"/>
    <mergeCell ref="A81:B85"/>
  </mergeCells>
  <printOptions horizontalCentered="1"/>
  <pageMargins left="0.31496062992125984" right="0.31496062992125984" top="0.39370078740157483" bottom="0.39370078740157483" header="0" footer="0"/>
  <pageSetup paperSize="9" scale="50" firstPageNumber="3" fitToHeight="0" orientation="landscape" useFirstPageNumber="1" r:id="rId1"/>
  <headerFooter>
    <oddHeader xml:space="preserve">&amp;C&amp;"Times New Roman,обычный"&amp;P
</oddHeader>
    <evenHeader>&amp;C
5</evenHeader>
  </headerFooter>
  <rowBreaks count="2" manualBreakCount="2">
    <brk id="34" max="9" man="1"/>
    <brk id="74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Normal="85" zoomScaleSheetLayoutView="100" workbookViewId="0">
      <selection activeCell="A4" sqref="A4:C8"/>
    </sheetView>
  </sheetViews>
  <sheetFormatPr defaultColWidth="9.109375" defaultRowHeight="15.6" x14ac:dyDescent="0.3"/>
  <cols>
    <col min="1" max="1" width="9.109375" style="11"/>
    <col min="2" max="2" width="85.109375" style="11" customWidth="1"/>
    <col min="3" max="3" width="56.44140625" style="11" customWidth="1"/>
    <col min="4" max="16384" width="9.109375" style="11"/>
  </cols>
  <sheetData>
    <row r="1" spans="1:3" x14ac:dyDescent="0.3">
      <c r="A1" s="6"/>
      <c r="B1" s="6"/>
      <c r="C1" s="27" t="s">
        <v>44</v>
      </c>
    </row>
    <row r="2" spans="1:3" ht="15.75" x14ac:dyDescent="0.25">
      <c r="A2" s="6"/>
      <c r="B2" s="6"/>
      <c r="C2" s="6"/>
    </row>
    <row r="3" spans="1:3" ht="31.5" customHeight="1" x14ac:dyDescent="0.3">
      <c r="A3" s="157" t="s">
        <v>138</v>
      </c>
      <c r="B3" s="157"/>
      <c r="C3" s="157"/>
    </row>
    <row r="4" spans="1:3" x14ac:dyDescent="0.3">
      <c r="A4" s="25" t="s">
        <v>20</v>
      </c>
      <c r="B4" s="28" t="s">
        <v>42</v>
      </c>
      <c r="C4" s="28" t="s">
        <v>43</v>
      </c>
    </row>
    <row r="5" spans="1:3" ht="15.75" x14ac:dyDescent="0.25">
      <c r="A5" s="26">
        <v>1</v>
      </c>
      <c r="B5" s="26">
        <v>2</v>
      </c>
      <c r="C5" s="26">
        <v>3</v>
      </c>
    </row>
    <row r="6" spans="1:3" s="13" customFormat="1" ht="48.75" customHeight="1" x14ac:dyDescent="0.3">
      <c r="A6" s="25">
        <v>1</v>
      </c>
      <c r="B6" s="2" t="s">
        <v>55</v>
      </c>
      <c r="C6" s="154" t="s">
        <v>52</v>
      </c>
    </row>
    <row r="7" spans="1:3" s="13" customFormat="1" ht="50.25" customHeight="1" x14ac:dyDescent="0.3">
      <c r="A7" s="25">
        <v>2</v>
      </c>
      <c r="B7" s="2" t="s">
        <v>53</v>
      </c>
      <c r="C7" s="155"/>
    </row>
    <row r="8" spans="1:3" s="13" customFormat="1" ht="62.4" x14ac:dyDescent="0.3">
      <c r="A8" s="25">
        <v>3</v>
      </c>
      <c r="B8" s="2" t="s">
        <v>54</v>
      </c>
      <c r="C8" s="156"/>
    </row>
  </sheetData>
  <mergeCells count="2">
    <mergeCell ref="A3:C3"/>
    <mergeCell ref="C6:C8"/>
  </mergeCells>
  <printOptions horizontalCentered="1"/>
  <pageMargins left="0.31496062992125984" right="0.31496062992125984" top="0.39370078740157483" bottom="0.39370078740157483" header="0" footer="0"/>
  <pageSetup paperSize="9" scale="93" firstPageNumber="15" orientation="landscape" useFirstPageNumber="1" r:id="rId1"/>
  <headerFooter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view="pageBreakPreview" zoomScaleNormal="100" zoomScaleSheetLayoutView="100" workbookViewId="0">
      <selection activeCell="A4" sqref="A4:F6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27" t="s">
        <v>105</v>
      </c>
    </row>
    <row r="2" spans="1:6" ht="15.75" x14ac:dyDescent="0.25">
      <c r="A2" s="6"/>
      <c r="B2" s="6"/>
      <c r="C2" s="6"/>
      <c r="D2" s="6"/>
      <c r="E2" s="6"/>
    </row>
    <row r="3" spans="1:6" ht="27.75" customHeight="1" x14ac:dyDescent="0.3">
      <c r="A3" s="157" t="s">
        <v>122</v>
      </c>
      <c r="B3" s="157"/>
      <c r="C3" s="157"/>
      <c r="D3" s="157"/>
      <c r="E3" s="157"/>
      <c r="F3" s="157"/>
    </row>
    <row r="4" spans="1:6" ht="151.5" customHeight="1" x14ac:dyDescent="0.3">
      <c r="A4" s="32" t="s">
        <v>20</v>
      </c>
      <c r="B4" s="30" t="s">
        <v>106</v>
      </c>
      <c r="C4" s="30" t="s">
        <v>107</v>
      </c>
      <c r="D4" s="30" t="s">
        <v>108</v>
      </c>
      <c r="E4" s="30" t="s">
        <v>109</v>
      </c>
      <c r="F4" s="32" t="s">
        <v>115</v>
      </c>
    </row>
    <row r="5" spans="1:6" ht="15.75" x14ac:dyDescent="0.25">
      <c r="A5" s="26">
        <v>1</v>
      </c>
      <c r="B5" s="26">
        <v>2</v>
      </c>
      <c r="C5" s="33">
        <v>3</v>
      </c>
      <c r="D5" s="33">
        <v>4</v>
      </c>
      <c r="E5" s="33">
        <v>5</v>
      </c>
      <c r="F5" s="33">
        <v>6</v>
      </c>
    </row>
    <row r="6" spans="1:6" ht="15.75" x14ac:dyDescent="0.25">
      <c r="A6" s="29">
        <v>1</v>
      </c>
      <c r="B6" s="30" t="s">
        <v>75</v>
      </c>
      <c r="C6" s="61" t="s">
        <v>75</v>
      </c>
      <c r="D6" s="61" t="s">
        <v>75</v>
      </c>
      <c r="E6" s="61" t="s">
        <v>75</v>
      </c>
      <c r="F6" s="61" t="s">
        <v>75</v>
      </c>
    </row>
    <row r="10" spans="1:6" ht="15" x14ac:dyDescent="0.25">
      <c r="C10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6" orientation="portrait" useFirstPageNumber="1" r:id="rId1"/>
  <headerFooter>
    <oddHeader>&amp;C&amp;"Times New Roman,обычный"&amp;P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30" zoomScaleNormal="100" zoomScaleSheetLayoutView="130" workbookViewId="0">
      <selection activeCell="A4" sqref="A4:F6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34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70" t="s">
        <v>123</v>
      </c>
      <c r="B3" s="170"/>
      <c r="C3" s="170"/>
      <c r="D3" s="170"/>
      <c r="E3" s="170"/>
      <c r="F3" s="170"/>
    </row>
    <row r="4" spans="1:6" ht="141" customHeight="1" x14ac:dyDescent="0.3">
      <c r="A4" s="32" t="s">
        <v>20</v>
      </c>
      <c r="B4" s="32" t="s">
        <v>127</v>
      </c>
      <c r="C4" s="32" t="s">
        <v>124</v>
      </c>
      <c r="D4" s="32" t="s">
        <v>128</v>
      </c>
      <c r="E4" s="32" t="s">
        <v>125</v>
      </c>
      <c r="F4" s="32" t="s">
        <v>126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61" t="s">
        <v>75</v>
      </c>
      <c r="D6" s="61" t="s">
        <v>75</v>
      </c>
      <c r="E6" s="61" t="s">
        <v>75</v>
      </c>
      <c r="F6" s="61" t="s">
        <v>75</v>
      </c>
    </row>
    <row r="8" spans="1:6" ht="15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7" orientation="portrait" useFirstPageNumber="1" r:id="rId1"/>
  <headerFooter>
    <oddHeader>&amp;C&amp;"Times New Roman,обычный"&amp;P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Normal="100" zoomScaleSheetLayoutView="115" workbookViewId="0">
      <selection activeCell="J23" sqref="J23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37" t="s">
        <v>137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70" t="s">
        <v>139</v>
      </c>
      <c r="B3" s="170"/>
      <c r="C3" s="170"/>
      <c r="D3" s="170"/>
      <c r="E3" s="170"/>
      <c r="F3" s="170"/>
    </row>
    <row r="4" spans="1:6" ht="100.5" customHeight="1" x14ac:dyDescent="0.3">
      <c r="A4" s="32" t="s">
        <v>20</v>
      </c>
      <c r="B4" s="32" t="s">
        <v>129</v>
      </c>
      <c r="C4" s="32" t="s">
        <v>127</v>
      </c>
      <c r="D4" s="32" t="s">
        <v>130</v>
      </c>
      <c r="E4" s="32" t="s">
        <v>131</v>
      </c>
      <c r="F4" s="32" t="s">
        <v>132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61" t="s">
        <v>75</v>
      </c>
      <c r="D6" s="61" t="s">
        <v>75</v>
      </c>
      <c r="E6" s="61" t="s">
        <v>75</v>
      </c>
      <c r="F6" s="61" t="s">
        <v>75</v>
      </c>
    </row>
    <row r="8" spans="1:6" ht="15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8" orientation="portrait" useFirstPageNumber="1" r:id="rId1"/>
  <headerFooter>
    <oddHeader>&amp;C&amp;"Times New Roman,обычный"&amp;P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3" sqref="A3:P3"/>
    </sheetView>
  </sheetViews>
  <sheetFormatPr defaultColWidth="9.109375" defaultRowHeight="15.6" x14ac:dyDescent="0.3"/>
  <cols>
    <col min="1" max="1" width="9.109375" style="11"/>
    <col min="2" max="2" width="13" style="11" customWidth="1"/>
    <col min="3" max="3" width="18.5546875" style="11" customWidth="1"/>
    <col min="4" max="15" width="9.109375" style="11"/>
    <col min="16" max="16" width="17" style="11" customWidth="1"/>
    <col min="17" max="16384" width="9.109375" style="11"/>
  </cols>
  <sheetData>
    <row r="1" spans="1:16" s="6" customFormat="1" x14ac:dyDescent="0.3">
      <c r="P1" s="27" t="s">
        <v>41</v>
      </c>
    </row>
    <row r="2" spans="1:16" s="6" customFormat="1" ht="15.75" x14ac:dyDescent="0.25"/>
    <row r="3" spans="1:16" s="6" customFormat="1" ht="37.5" customHeight="1" x14ac:dyDescent="0.3">
      <c r="A3" s="138" t="s">
        <v>83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</row>
    <row r="4" spans="1:16" s="6" customFormat="1" ht="109.5" customHeight="1" x14ac:dyDescent="0.3">
      <c r="A4" s="124" t="s">
        <v>20</v>
      </c>
      <c r="B4" s="140" t="s">
        <v>38</v>
      </c>
      <c r="C4" s="140" t="s">
        <v>39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3"/>
      <c r="P4" s="140" t="s">
        <v>40</v>
      </c>
    </row>
    <row r="5" spans="1:16" s="6" customFormat="1" x14ac:dyDescent="0.3">
      <c r="A5" s="124"/>
      <c r="B5" s="140"/>
      <c r="C5" s="140"/>
      <c r="D5" s="25" t="s">
        <v>2</v>
      </c>
      <c r="E5" s="25" t="s">
        <v>3</v>
      </c>
      <c r="F5" s="25" t="s">
        <v>4</v>
      </c>
      <c r="G5" s="25" t="s">
        <v>3</v>
      </c>
      <c r="H5" s="25" t="s">
        <v>5</v>
      </c>
      <c r="I5" s="25" t="s">
        <v>6</v>
      </c>
      <c r="J5" s="25" t="s">
        <v>7</v>
      </c>
      <c r="K5" s="25" t="s">
        <v>8</v>
      </c>
      <c r="L5" s="25" t="s">
        <v>9</v>
      </c>
      <c r="M5" s="25" t="s">
        <v>10</v>
      </c>
      <c r="N5" s="25" t="s">
        <v>11</v>
      </c>
      <c r="O5" s="25" t="s">
        <v>12</v>
      </c>
      <c r="P5" s="140"/>
    </row>
    <row r="6" spans="1:16" s="6" customFormat="1" ht="15.75" x14ac:dyDescent="0.25">
      <c r="A6" s="26">
        <v>1</v>
      </c>
      <c r="B6" s="26">
        <v>2</v>
      </c>
      <c r="C6" s="26">
        <v>3</v>
      </c>
      <c r="D6" s="26">
        <v>5</v>
      </c>
      <c r="E6" s="26">
        <v>6</v>
      </c>
      <c r="F6" s="26">
        <v>7</v>
      </c>
      <c r="G6" s="26">
        <v>8</v>
      </c>
      <c r="H6" s="26">
        <v>9</v>
      </c>
      <c r="I6" s="26">
        <v>10</v>
      </c>
      <c r="J6" s="26">
        <v>11</v>
      </c>
      <c r="K6" s="26">
        <v>12</v>
      </c>
      <c r="L6" s="26">
        <v>13</v>
      </c>
      <c r="M6" s="26">
        <v>14</v>
      </c>
      <c r="N6" s="26">
        <v>15</v>
      </c>
      <c r="O6" s="26">
        <v>16</v>
      </c>
      <c r="P6" s="26">
        <v>17</v>
      </c>
    </row>
    <row r="7" spans="1:16" s="6" customFormat="1" ht="15.75" x14ac:dyDescent="0.25">
      <c r="A7" s="29" t="s">
        <v>75</v>
      </c>
      <c r="B7" s="29" t="s">
        <v>75</v>
      </c>
      <c r="C7" s="29" t="s">
        <v>75</v>
      </c>
      <c r="D7" s="29" t="s">
        <v>75</v>
      </c>
      <c r="E7" s="29" t="s">
        <v>75</v>
      </c>
      <c r="F7" s="29" t="s">
        <v>75</v>
      </c>
      <c r="G7" s="29" t="s">
        <v>75</v>
      </c>
      <c r="H7" s="29" t="s">
        <v>75</v>
      </c>
      <c r="I7" s="29" t="s">
        <v>75</v>
      </c>
      <c r="J7" s="29" t="s">
        <v>75</v>
      </c>
      <c r="K7" s="29" t="s">
        <v>75</v>
      </c>
      <c r="L7" s="29" t="s">
        <v>75</v>
      </c>
      <c r="M7" s="29" t="s">
        <v>75</v>
      </c>
      <c r="N7" s="29" t="s">
        <v>75</v>
      </c>
      <c r="O7" s="29" t="s">
        <v>75</v>
      </c>
      <c r="P7" s="29" t="s">
        <v>75</v>
      </c>
    </row>
    <row r="8" spans="1:16" s="6" customFormat="1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5.75" x14ac:dyDescent="0.25"/>
  </sheetData>
  <mergeCells count="6">
    <mergeCell ref="A3:P3"/>
    <mergeCell ref="A4:A5"/>
    <mergeCell ref="B4:B5"/>
    <mergeCell ref="C4:C5"/>
    <mergeCell ref="D4:O4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J15" sqref="J15"/>
    </sheetView>
  </sheetViews>
  <sheetFormatPr defaultColWidth="9.109375" defaultRowHeight="15.6" x14ac:dyDescent="0.3"/>
  <cols>
    <col min="1" max="1" width="9.109375" style="11"/>
    <col min="2" max="4" width="27.88671875" style="11" customWidth="1"/>
    <col min="5" max="5" width="48.88671875" style="11" customWidth="1"/>
    <col min="6" max="16384" width="9.109375" style="11"/>
  </cols>
  <sheetData>
    <row r="1" spans="1:5" s="6" customFormat="1" x14ac:dyDescent="0.3">
      <c r="E1" s="27" t="s">
        <v>36</v>
      </c>
    </row>
    <row r="2" spans="1:5" s="6" customFormat="1" ht="34.5" customHeight="1" x14ac:dyDescent="0.3">
      <c r="A2" s="141" t="s">
        <v>74</v>
      </c>
      <c r="B2" s="141"/>
      <c r="C2" s="141"/>
      <c r="D2" s="141"/>
      <c r="E2" s="141"/>
    </row>
    <row r="3" spans="1:5" s="6" customFormat="1" ht="15" customHeight="1" x14ac:dyDescent="0.3">
      <c r="A3" s="142" t="s">
        <v>20</v>
      </c>
      <c r="B3" s="149" t="s">
        <v>33</v>
      </c>
      <c r="C3" s="149"/>
      <c r="D3" s="149"/>
      <c r="E3" s="150" t="s">
        <v>34</v>
      </c>
    </row>
    <row r="4" spans="1:5" s="6" customFormat="1" ht="109.2" x14ac:dyDescent="0.3">
      <c r="A4" s="143"/>
      <c r="B4" s="20" t="s">
        <v>35</v>
      </c>
      <c r="C4" s="20" t="s">
        <v>32</v>
      </c>
      <c r="D4" s="20" t="s">
        <v>51</v>
      </c>
      <c r="E4" s="151"/>
    </row>
    <row r="5" spans="1:5" s="6" customFormat="1" ht="15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3">
      <c r="A6" s="144" t="s">
        <v>90</v>
      </c>
      <c r="B6" s="145"/>
      <c r="C6" s="145"/>
      <c r="D6" s="145"/>
      <c r="E6" s="146"/>
    </row>
    <row r="7" spans="1:5" s="6" customFormat="1" x14ac:dyDescent="0.3">
      <c r="A7" s="147"/>
      <c r="B7" s="138"/>
      <c r="C7" s="138"/>
      <c r="D7" s="138"/>
      <c r="E7" s="148"/>
    </row>
    <row r="8" spans="1:5" s="6" customFormat="1" x14ac:dyDescent="0.3">
      <c r="A8" s="127" t="s">
        <v>89</v>
      </c>
      <c r="B8" s="127"/>
      <c r="C8" s="127"/>
      <c r="D8" s="127"/>
      <c r="E8" s="127"/>
    </row>
    <row r="9" spans="1:5" s="6" customFormat="1" x14ac:dyDescent="0.3">
      <c r="A9" s="127" t="s">
        <v>80</v>
      </c>
      <c r="B9" s="127"/>
      <c r="C9" s="127"/>
      <c r="D9" s="127"/>
      <c r="E9" s="127"/>
    </row>
    <row r="10" spans="1:5" s="6" customFormat="1" ht="46.8" x14ac:dyDescent="0.3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3">
      <c r="A11" s="144" t="s">
        <v>90</v>
      </c>
      <c r="B11" s="145"/>
      <c r="C11" s="145"/>
      <c r="D11" s="145"/>
      <c r="E11" s="146"/>
    </row>
    <row r="12" spans="1:5" s="6" customFormat="1" x14ac:dyDescent="0.3">
      <c r="A12" s="147"/>
      <c r="B12" s="138"/>
      <c r="C12" s="138"/>
      <c r="D12" s="138"/>
      <c r="E12" s="148"/>
    </row>
    <row r="13" spans="1:5" s="6" customFormat="1" ht="15.75" customHeight="1" x14ac:dyDescent="0.3">
      <c r="A13" s="144" t="s">
        <v>77</v>
      </c>
      <c r="B13" s="145"/>
      <c r="C13" s="145"/>
      <c r="D13" s="145"/>
      <c r="E13" s="146"/>
    </row>
    <row r="14" spans="1:5" s="6" customFormat="1" x14ac:dyDescent="0.3">
      <c r="A14" s="147"/>
      <c r="B14" s="138"/>
      <c r="C14" s="138"/>
      <c r="D14" s="138"/>
      <c r="E14" s="148"/>
    </row>
    <row r="15" spans="1:5" s="6" customFormat="1" x14ac:dyDescent="0.3">
      <c r="A15" s="144" t="s">
        <v>78</v>
      </c>
      <c r="B15" s="145"/>
      <c r="C15" s="145"/>
      <c r="D15" s="145"/>
      <c r="E15" s="146"/>
    </row>
    <row r="16" spans="1:5" s="6" customFormat="1" x14ac:dyDescent="0.3">
      <c r="A16" s="147"/>
      <c r="B16" s="138"/>
      <c r="C16" s="138"/>
      <c r="D16" s="138"/>
      <c r="E16" s="148"/>
    </row>
    <row r="17" spans="1:5" s="6" customFormat="1" ht="109.2" x14ac:dyDescent="0.3">
      <c r="A17" s="19" t="s">
        <v>50</v>
      </c>
      <c r="B17" s="4" t="s">
        <v>79</v>
      </c>
      <c r="C17" s="3"/>
      <c r="D17" s="3"/>
      <c r="E17" s="30" t="s">
        <v>57</v>
      </c>
    </row>
    <row r="18" spans="1:5" s="6" customFormat="1" x14ac:dyDescent="0.3">
      <c r="A18" s="144" t="s">
        <v>90</v>
      </c>
      <c r="B18" s="145"/>
      <c r="C18" s="145"/>
      <c r="D18" s="145"/>
      <c r="E18" s="146"/>
    </row>
    <row r="19" spans="1:5" s="6" customFormat="1" x14ac:dyDescent="0.3">
      <c r="A19" s="147"/>
      <c r="B19" s="138"/>
      <c r="C19" s="138"/>
      <c r="D19" s="138"/>
      <c r="E19" s="148"/>
    </row>
    <row r="20" spans="1:5" s="6" customFormat="1" x14ac:dyDescent="0.3">
      <c r="A20" s="144" t="s">
        <v>81</v>
      </c>
      <c r="B20" s="145"/>
      <c r="C20" s="145"/>
      <c r="D20" s="145"/>
      <c r="E20" s="146"/>
    </row>
    <row r="21" spans="1:5" x14ac:dyDescent="0.3">
      <c r="A21" s="147"/>
      <c r="B21" s="138"/>
      <c r="C21" s="138"/>
      <c r="D21" s="138"/>
      <c r="E21" s="148"/>
    </row>
    <row r="22" spans="1:5" x14ac:dyDescent="0.3">
      <c r="A22" s="144" t="s">
        <v>92</v>
      </c>
      <c r="B22" s="145"/>
      <c r="C22" s="145"/>
      <c r="D22" s="145"/>
      <c r="E22" s="146"/>
    </row>
    <row r="23" spans="1:5" x14ac:dyDescent="0.3">
      <c r="A23" s="147"/>
      <c r="B23" s="138"/>
      <c r="C23" s="138"/>
      <c r="D23" s="138"/>
      <c r="E23" s="148"/>
    </row>
    <row r="24" spans="1:5" ht="109.2" x14ac:dyDescent="0.3">
      <c r="A24" s="19" t="s">
        <v>91</v>
      </c>
      <c r="B24" s="4" t="s">
        <v>82</v>
      </c>
      <c r="C24" s="3"/>
      <c r="D24" s="3"/>
      <c r="E24" s="30" t="s">
        <v>58</v>
      </c>
    </row>
    <row r="25" spans="1:5" x14ac:dyDescent="0.3">
      <c r="A25" s="10"/>
    </row>
    <row r="26" spans="1:5" x14ac:dyDescent="0.3">
      <c r="A26" s="10"/>
    </row>
    <row r="27" spans="1:5" x14ac:dyDescent="0.3">
      <c r="A27" s="10"/>
    </row>
    <row r="28" spans="1:5" x14ac:dyDescent="0.3">
      <c r="A28" s="10"/>
    </row>
    <row r="29" spans="1:5" x14ac:dyDescent="0.3">
      <c r="A29" s="10"/>
    </row>
    <row r="30" spans="1:5" x14ac:dyDescent="0.3">
      <c r="A30" s="10"/>
    </row>
    <row r="31" spans="1:5" x14ac:dyDescent="0.3">
      <c r="A31" s="10"/>
    </row>
    <row r="32" spans="1:5" x14ac:dyDescent="0.3">
      <c r="A32" s="10"/>
    </row>
    <row r="33" spans="1:1" x14ac:dyDescent="0.3">
      <c r="A33" s="10"/>
    </row>
    <row r="34" spans="1:1" x14ac:dyDescent="0.3">
      <c r="A34" s="10"/>
    </row>
    <row r="35" spans="1:1" x14ac:dyDescent="0.3">
      <c r="A35" s="10"/>
    </row>
  </sheetData>
  <mergeCells count="13">
    <mergeCell ref="A22:E23"/>
    <mergeCell ref="A9:E9"/>
    <mergeCell ref="A11:E12"/>
    <mergeCell ref="A13:E14"/>
    <mergeCell ref="A15:E16"/>
    <mergeCell ref="A18:E19"/>
    <mergeCell ref="A20:E21"/>
    <mergeCell ref="A8:E8"/>
    <mergeCell ref="A2:E2"/>
    <mergeCell ref="A3:A4"/>
    <mergeCell ref="B3:D3"/>
    <mergeCell ref="E3:E4"/>
    <mergeCell ref="A6:E7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A28" zoomScale="85" zoomScaleNormal="85" workbookViewId="0">
      <selection activeCell="I29" sqref="I29"/>
    </sheetView>
  </sheetViews>
  <sheetFormatPr defaultRowHeight="14.4" x14ac:dyDescent="0.3"/>
  <cols>
    <col min="2" max="2" width="19.33203125" customWidth="1"/>
    <col min="3" max="3" width="15.88671875" customWidth="1"/>
    <col min="4" max="4" width="11.33203125" customWidth="1"/>
    <col min="7" max="7" width="25.109375" customWidth="1"/>
  </cols>
  <sheetData>
    <row r="1" spans="1:20" s="6" customFormat="1" ht="15.6" x14ac:dyDescent="0.3">
      <c r="S1" s="128" t="s">
        <v>37</v>
      </c>
      <c r="T1" s="128"/>
    </row>
    <row r="2" spans="1:20" s="6" customFormat="1" ht="15.75" x14ac:dyDescent="0.25"/>
    <row r="3" spans="1:20" s="6" customFormat="1" ht="45.75" customHeight="1" x14ac:dyDescent="0.3">
      <c r="A3" s="138" t="s">
        <v>73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</row>
    <row r="4" spans="1:20" s="6" customFormat="1" ht="60" customHeight="1" x14ac:dyDescent="0.3">
      <c r="A4" s="125" t="s">
        <v>20</v>
      </c>
      <c r="B4" s="126" t="s">
        <v>21</v>
      </c>
      <c r="C4" s="126" t="s">
        <v>22</v>
      </c>
      <c r="D4" s="126" t="s">
        <v>23</v>
      </c>
      <c r="E4" s="126" t="s">
        <v>24</v>
      </c>
      <c r="F4" s="126" t="s">
        <v>25</v>
      </c>
      <c r="G4" s="126" t="s">
        <v>0</v>
      </c>
      <c r="H4" s="125" t="s">
        <v>26</v>
      </c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</row>
    <row r="5" spans="1:20" s="6" customFormat="1" ht="15.6" x14ac:dyDescent="0.3">
      <c r="A5" s="125"/>
      <c r="B5" s="126"/>
      <c r="C5" s="126"/>
      <c r="D5" s="126"/>
      <c r="E5" s="126"/>
      <c r="F5" s="126"/>
      <c r="G5" s="126"/>
      <c r="H5" s="3" t="s">
        <v>13</v>
      </c>
      <c r="I5" s="1" t="s">
        <v>2</v>
      </c>
      <c r="J5" s="1" t="s">
        <v>3</v>
      </c>
      <c r="K5" s="1" t="s">
        <v>4</v>
      </c>
      <c r="L5" s="1" t="s">
        <v>3</v>
      </c>
      <c r="M5" s="1" t="s">
        <v>5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</row>
    <row r="6" spans="1:20" s="6" customFormat="1" ht="23.2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</row>
    <row r="7" spans="1:20" s="6" customFormat="1" ht="47.25" customHeight="1" x14ac:dyDescent="0.3">
      <c r="A7" s="139" t="s">
        <v>87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</row>
    <row r="8" spans="1:20" s="6" customFormat="1" ht="33.75" customHeight="1" x14ac:dyDescent="0.3">
      <c r="A8" s="124">
        <v>1</v>
      </c>
      <c r="B8" s="124" t="s">
        <v>27</v>
      </c>
      <c r="C8" s="140" t="s">
        <v>85</v>
      </c>
      <c r="D8" s="124" t="s">
        <v>75</v>
      </c>
      <c r="E8" s="124" t="s">
        <v>75</v>
      </c>
      <c r="F8" s="124" t="s">
        <v>75</v>
      </c>
      <c r="G8" s="8" t="s">
        <v>13</v>
      </c>
      <c r="H8" s="3" t="s">
        <v>75</v>
      </c>
      <c r="I8" s="3" t="s">
        <v>75</v>
      </c>
      <c r="J8" s="3" t="s">
        <v>75</v>
      </c>
      <c r="K8" s="3" t="s">
        <v>75</v>
      </c>
      <c r="L8" s="3" t="s">
        <v>75</v>
      </c>
      <c r="M8" s="3" t="s">
        <v>75</v>
      </c>
      <c r="N8" s="3" t="s">
        <v>75</v>
      </c>
      <c r="O8" s="3" t="s">
        <v>75</v>
      </c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</row>
    <row r="9" spans="1:20" s="6" customFormat="1" ht="33.75" customHeight="1" x14ac:dyDescent="0.3">
      <c r="A9" s="124"/>
      <c r="B9" s="124"/>
      <c r="C9" s="140"/>
      <c r="D9" s="124"/>
      <c r="E9" s="124"/>
      <c r="F9" s="124"/>
      <c r="G9" s="4" t="s">
        <v>14</v>
      </c>
      <c r="H9" s="3" t="s">
        <v>75</v>
      </c>
      <c r="I9" s="3" t="s">
        <v>75</v>
      </c>
      <c r="J9" s="3" t="s">
        <v>75</v>
      </c>
      <c r="K9" s="3" t="s">
        <v>75</v>
      </c>
      <c r="L9" s="3" t="s">
        <v>75</v>
      </c>
      <c r="M9" s="3" t="s">
        <v>75</v>
      </c>
      <c r="N9" s="3" t="s">
        <v>75</v>
      </c>
      <c r="O9" s="3" t="s">
        <v>75</v>
      </c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</row>
    <row r="10" spans="1:20" s="6" customFormat="1" ht="33.75" customHeight="1" x14ac:dyDescent="0.3">
      <c r="A10" s="124"/>
      <c r="B10" s="124"/>
      <c r="C10" s="140"/>
      <c r="D10" s="124"/>
      <c r="E10" s="124"/>
      <c r="F10" s="124"/>
      <c r="G10" s="4" t="s">
        <v>15</v>
      </c>
      <c r="H10" s="3" t="s">
        <v>75</v>
      </c>
      <c r="I10" s="3" t="s">
        <v>75</v>
      </c>
      <c r="J10" s="3" t="s">
        <v>75</v>
      </c>
      <c r="K10" s="3" t="s">
        <v>75</v>
      </c>
      <c r="L10" s="3" t="s">
        <v>75</v>
      </c>
      <c r="M10" s="3" t="s">
        <v>75</v>
      </c>
      <c r="N10" s="3" t="s">
        <v>75</v>
      </c>
      <c r="O10" s="3" t="s">
        <v>75</v>
      </c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</row>
    <row r="11" spans="1:20" s="6" customFormat="1" ht="33.75" customHeight="1" x14ac:dyDescent="0.3">
      <c r="A11" s="124"/>
      <c r="B11" s="124"/>
      <c r="C11" s="140"/>
      <c r="D11" s="124"/>
      <c r="E11" s="124"/>
      <c r="F11" s="124"/>
      <c r="G11" s="4" t="s">
        <v>16</v>
      </c>
      <c r="H11" s="3" t="s">
        <v>75</v>
      </c>
      <c r="I11" s="3" t="s">
        <v>75</v>
      </c>
      <c r="J11" s="3" t="s">
        <v>75</v>
      </c>
      <c r="K11" s="3" t="s">
        <v>75</v>
      </c>
      <c r="L11" s="3" t="s">
        <v>75</v>
      </c>
      <c r="M11" s="3" t="s">
        <v>75</v>
      </c>
      <c r="N11" s="3" t="s">
        <v>75</v>
      </c>
      <c r="O11" s="3" t="s">
        <v>75</v>
      </c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</row>
    <row r="12" spans="1:20" s="6" customFormat="1" ht="33.75" customHeight="1" x14ac:dyDescent="0.3">
      <c r="A12" s="124"/>
      <c r="B12" s="124"/>
      <c r="C12" s="140"/>
      <c r="D12" s="124"/>
      <c r="E12" s="124"/>
      <c r="F12" s="124"/>
      <c r="G12" s="4" t="s">
        <v>17</v>
      </c>
      <c r="H12" s="3" t="s">
        <v>75</v>
      </c>
      <c r="I12" s="3" t="s">
        <v>75</v>
      </c>
      <c r="J12" s="3" t="s">
        <v>75</v>
      </c>
      <c r="K12" s="3" t="s">
        <v>75</v>
      </c>
      <c r="L12" s="3" t="s">
        <v>75</v>
      </c>
      <c r="M12" s="3" t="s">
        <v>75</v>
      </c>
      <c r="N12" s="3" t="s">
        <v>75</v>
      </c>
      <c r="O12" s="3" t="s">
        <v>75</v>
      </c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</row>
    <row r="13" spans="1:20" s="6" customFormat="1" ht="33.75" customHeight="1" x14ac:dyDescent="0.3">
      <c r="A13" s="124"/>
      <c r="B13" s="115" t="s">
        <v>28</v>
      </c>
      <c r="C13" s="116"/>
      <c r="D13" s="116"/>
      <c r="E13" s="117"/>
      <c r="F13" s="124"/>
      <c r="G13" s="8" t="s">
        <v>13</v>
      </c>
      <c r="H13" s="3" t="s">
        <v>75</v>
      </c>
      <c r="I13" s="3" t="s">
        <v>75</v>
      </c>
      <c r="J13" s="3" t="s">
        <v>75</v>
      </c>
      <c r="K13" s="3" t="s">
        <v>75</v>
      </c>
      <c r="L13" s="3" t="s">
        <v>75</v>
      </c>
      <c r="M13" s="3" t="s">
        <v>75</v>
      </c>
      <c r="N13" s="3" t="s">
        <v>75</v>
      </c>
      <c r="O13" s="3" t="s">
        <v>75</v>
      </c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</row>
    <row r="14" spans="1:20" s="6" customFormat="1" ht="33.75" customHeight="1" x14ac:dyDescent="0.3">
      <c r="A14" s="124"/>
      <c r="B14" s="118"/>
      <c r="C14" s="119"/>
      <c r="D14" s="119"/>
      <c r="E14" s="120"/>
      <c r="F14" s="124"/>
      <c r="G14" s="4" t="s">
        <v>14</v>
      </c>
      <c r="H14" s="3" t="s">
        <v>75</v>
      </c>
      <c r="I14" s="3" t="s">
        <v>75</v>
      </c>
      <c r="J14" s="3" t="s">
        <v>75</v>
      </c>
      <c r="K14" s="3" t="s">
        <v>75</v>
      </c>
      <c r="L14" s="3" t="s">
        <v>75</v>
      </c>
      <c r="M14" s="3" t="s">
        <v>75</v>
      </c>
      <c r="N14" s="3" t="s">
        <v>75</v>
      </c>
      <c r="O14" s="3" t="s">
        <v>75</v>
      </c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</row>
    <row r="15" spans="1:20" s="6" customFormat="1" ht="33.75" customHeight="1" x14ac:dyDescent="0.3">
      <c r="A15" s="124"/>
      <c r="B15" s="118"/>
      <c r="C15" s="119"/>
      <c r="D15" s="119"/>
      <c r="E15" s="120"/>
      <c r="F15" s="124"/>
      <c r="G15" s="4" t="s">
        <v>15</v>
      </c>
      <c r="H15" s="3" t="s">
        <v>75</v>
      </c>
      <c r="I15" s="3" t="s">
        <v>75</v>
      </c>
      <c r="J15" s="3" t="s">
        <v>75</v>
      </c>
      <c r="K15" s="3" t="s">
        <v>75</v>
      </c>
      <c r="L15" s="3" t="s">
        <v>75</v>
      </c>
      <c r="M15" s="3" t="s">
        <v>75</v>
      </c>
      <c r="N15" s="3" t="s">
        <v>75</v>
      </c>
      <c r="O15" s="3" t="s">
        <v>75</v>
      </c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</row>
    <row r="16" spans="1:20" s="6" customFormat="1" ht="33.75" customHeight="1" x14ac:dyDescent="0.3">
      <c r="A16" s="124"/>
      <c r="B16" s="118"/>
      <c r="C16" s="119"/>
      <c r="D16" s="119"/>
      <c r="E16" s="120"/>
      <c r="F16" s="124"/>
      <c r="G16" s="4" t="s">
        <v>16</v>
      </c>
      <c r="H16" s="3" t="s">
        <v>75</v>
      </c>
      <c r="I16" s="3" t="s">
        <v>75</v>
      </c>
      <c r="J16" s="3" t="s">
        <v>75</v>
      </c>
      <c r="K16" s="3" t="s">
        <v>75</v>
      </c>
      <c r="L16" s="3" t="s">
        <v>75</v>
      </c>
      <c r="M16" s="3" t="s">
        <v>75</v>
      </c>
      <c r="N16" s="3" t="s">
        <v>75</v>
      </c>
      <c r="O16" s="3" t="s">
        <v>75</v>
      </c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</row>
    <row r="17" spans="1:20" s="6" customFormat="1" ht="33.75" customHeight="1" x14ac:dyDescent="0.3">
      <c r="A17" s="124"/>
      <c r="B17" s="121"/>
      <c r="C17" s="122"/>
      <c r="D17" s="122"/>
      <c r="E17" s="123"/>
      <c r="F17" s="124"/>
      <c r="G17" s="4" t="s">
        <v>17</v>
      </c>
      <c r="H17" s="3" t="s">
        <v>75</v>
      </c>
      <c r="I17" s="3" t="s">
        <v>75</v>
      </c>
      <c r="J17" s="3" t="s">
        <v>75</v>
      </c>
      <c r="K17" s="3" t="s">
        <v>75</v>
      </c>
      <c r="L17" s="3" t="s">
        <v>75</v>
      </c>
      <c r="M17" s="3" t="s">
        <v>75</v>
      </c>
      <c r="N17" s="3" t="s">
        <v>75</v>
      </c>
      <c r="O17" s="3" t="s">
        <v>75</v>
      </c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</row>
    <row r="18" spans="1:20" s="6" customFormat="1" ht="33.75" customHeight="1" x14ac:dyDescent="0.3">
      <c r="A18" s="115" t="s">
        <v>29</v>
      </c>
      <c r="B18" s="116"/>
      <c r="C18" s="116"/>
      <c r="D18" s="116"/>
      <c r="E18" s="117"/>
      <c r="F18" s="124"/>
      <c r="G18" s="8" t="s">
        <v>13</v>
      </c>
      <c r="H18" s="3" t="s">
        <v>75</v>
      </c>
      <c r="I18" s="3" t="s">
        <v>75</v>
      </c>
      <c r="J18" s="3" t="s">
        <v>75</v>
      </c>
      <c r="K18" s="3" t="s">
        <v>75</v>
      </c>
      <c r="L18" s="3" t="s">
        <v>75</v>
      </c>
      <c r="M18" s="3" t="s">
        <v>75</v>
      </c>
      <c r="N18" s="3" t="s">
        <v>75</v>
      </c>
      <c r="O18" s="3" t="s">
        <v>75</v>
      </c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</row>
    <row r="19" spans="1:20" s="6" customFormat="1" ht="33.75" customHeight="1" x14ac:dyDescent="0.3">
      <c r="A19" s="118"/>
      <c r="B19" s="119"/>
      <c r="C19" s="119"/>
      <c r="D19" s="119"/>
      <c r="E19" s="120"/>
      <c r="F19" s="124"/>
      <c r="G19" s="4" t="s">
        <v>14</v>
      </c>
      <c r="H19" s="3" t="s">
        <v>75</v>
      </c>
      <c r="I19" s="3" t="s">
        <v>75</v>
      </c>
      <c r="J19" s="3" t="s">
        <v>75</v>
      </c>
      <c r="K19" s="3" t="s">
        <v>75</v>
      </c>
      <c r="L19" s="3" t="s">
        <v>75</v>
      </c>
      <c r="M19" s="3" t="s">
        <v>75</v>
      </c>
      <c r="N19" s="3" t="s">
        <v>75</v>
      </c>
      <c r="O19" s="3" t="s">
        <v>75</v>
      </c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</row>
    <row r="20" spans="1:20" s="6" customFormat="1" ht="33.75" customHeight="1" x14ac:dyDescent="0.3">
      <c r="A20" s="118"/>
      <c r="B20" s="119"/>
      <c r="C20" s="119"/>
      <c r="D20" s="119"/>
      <c r="E20" s="120"/>
      <c r="F20" s="124"/>
      <c r="G20" s="4" t="s">
        <v>15</v>
      </c>
      <c r="H20" s="3" t="s">
        <v>75</v>
      </c>
      <c r="I20" s="3" t="s">
        <v>75</v>
      </c>
      <c r="J20" s="3" t="s">
        <v>75</v>
      </c>
      <c r="K20" s="3" t="s">
        <v>75</v>
      </c>
      <c r="L20" s="3" t="s">
        <v>75</v>
      </c>
      <c r="M20" s="3" t="s">
        <v>75</v>
      </c>
      <c r="N20" s="3" t="s">
        <v>75</v>
      </c>
      <c r="O20" s="3" t="s">
        <v>75</v>
      </c>
      <c r="P20" s="3" t="s">
        <v>75</v>
      </c>
      <c r="Q20" s="3" t="s">
        <v>75</v>
      </c>
      <c r="R20" s="3" t="s">
        <v>75</v>
      </c>
      <c r="S20" s="3" t="s">
        <v>75</v>
      </c>
      <c r="T20" s="3" t="s">
        <v>75</v>
      </c>
    </row>
    <row r="21" spans="1:20" s="6" customFormat="1" ht="33.75" customHeight="1" x14ac:dyDescent="0.3">
      <c r="A21" s="118"/>
      <c r="B21" s="119"/>
      <c r="C21" s="119"/>
      <c r="D21" s="119"/>
      <c r="E21" s="120"/>
      <c r="F21" s="124"/>
      <c r="G21" s="4" t="s">
        <v>16</v>
      </c>
      <c r="H21" s="3" t="s">
        <v>75</v>
      </c>
      <c r="I21" s="3" t="s">
        <v>75</v>
      </c>
      <c r="J21" s="3" t="s">
        <v>75</v>
      </c>
      <c r="K21" s="3" t="s">
        <v>75</v>
      </c>
      <c r="L21" s="3" t="s">
        <v>75</v>
      </c>
      <c r="M21" s="3" t="s">
        <v>75</v>
      </c>
      <c r="N21" s="3" t="s">
        <v>75</v>
      </c>
      <c r="O21" s="3" t="s">
        <v>75</v>
      </c>
      <c r="P21" s="3" t="s">
        <v>75</v>
      </c>
      <c r="Q21" s="3" t="s">
        <v>75</v>
      </c>
      <c r="R21" s="3" t="s">
        <v>75</v>
      </c>
      <c r="S21" s="3" t="s">
        <v>75</v>
      </c>
      <c r="T21" s="3" t="s">
        <v>75</v>
      </c>
    </row>
    <row r="22" spans="1:20" s="6" customFormat="1" ht="33.75" customHeight="1" x14ac:dyDescent="0.3">
      <c r="A22" s="121"/>
      <c r="B22" s="122"/>
      <c r="C22" s="122"/>
      <c r="D22" s="122"/>
      <c r="E22" s="123"/>
      <c r="F22" s="124"/>
      <c r="G22" s="4" t="s">
        <v>17</v>
      </c>
      <c r="H22" s="3" t="s">
        <v>75</v>
      </c>
      <c r="I22" s="3" t="s">
        <v>75</v>
      </c>
      <c r="J22" s="3" t="s">
        <v>75</v>
      </c>
      <c r="K22" s="3" t="s">
        <v>75</v>
      </c>
      <c r="L22" s="3" t="s">
        <v>75</v>
      </c>
      <c r="M22" s="3" t="s">
        <v>75</v>
      </c>
      <c r="N22" s="3" t="s">
        <v>75</v>
      </c>
      <c r="O22" s="3" t="s">
        <v>75</v>
      </c>
      <c r="P22" s="3" t="s">
        <v>75</v>
      </c>
      <c r="Q22" s="3" t="s">
        <v>75</v>
      </c>
      <c r="R22" s="3" t="s">
        <v>75</v>
      </c>
      <c r="S22" s="3" t="s">
        <v>75</v>
      </c>
      <c r="T22" s="3" t="s">
        <v>75</v>
      </c>
    </row>
    <row r="23" spans="1:20" s="6" customFormat="1" ht="19.5" customHeight="1" x14ac:dyDescent="0.3">
      <c r="A23" s="127" t="s">
        <v>88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</row>
    <row r="24" spans="1:20" s="6" customFormat="1" ht="33.75" customHeight="1" x14ac:dyDescent="0.3">
      <c r="A24" s="124">
        <v>1</v>
      </c>
      <c r="B24" s="124" t="s">
        <v>30</v>
      </c>
      <c r="C24" s="124" t="s">
        <v>75</v>
      </c>
      <c r="D24" s="124" t="s">
        <v>75</v>
      </c>
      <c r="E24" s="124" t="s">
        <v>75</v>
      </c>
      <c r="F24" s="124" t="s">
        <v>75</v>
      </c>
      <c r="G24" s="8" t="s">
        <v>13</v>
      </c>
      <c r="H24" s="3" t="s">
        <v>75</v>
      </c>
      <c r="I24" s="3" t="s">
        <v>75</v>
      </c>
      <c r="J24" s="3" t="s">
        <v>75</v>
      </c>
      <c r="K24" s="3" t="s">
        <v>75</v>
      </c>
      <c r="L24" s="3" t="s">
        <v>75</v>
      </c>
      <c r="M24" s="3" t="s">
        <v>75</v>
      </c>
      <c r="N24" s="3" t="s">
        <v>75</v>
      </c>
      <c r="O24" s="3" t="s">
        <v>75</v>
      </c>
      <c r="P24" s="3" t="s">
        <v>75</v>
      </c>
      <c r="Q24" s="3" t="s">
        <v>75</v>
      </c>
      <c r="R24" s="3" t="s">
        <v>75</v>
      </c>
      <c r="S24" s="3" t="s">
        <v>75</v>
      </c>
      <c r="T24" s="3" t="s">
        <v>75</v>
      </c>
    </row>
    <row r="25" spans="1:20" s="6" customFormat="1" ht="33.75" customHeight="1" x14ac:dyDescent="0.3">
      <c r="A25" s="124"/>
      <c r="B25" s="124"/>
      <c r="C25" s="124"/>
      <c r="D25" s="124"/>
      <c r="E25" s="124"/>
      <c r="F25" s="124"/>
      <c r="G25" s="4" t="s">
        <v>14</v>
      </c>
      <c r="H25" s="3" t="s">
        <v>75</v>
      </c>
      <c r="I25" s="3" t="s">
        <v>75</v>
      </c>
      <c r="J25" s="3" t="s">
        <v>75</v>
      </c>
      <c r="K25" s="3" t="s">
        <v>75</v>
      </c>
      <c r="L25" s="3" t="s">
        <v>75</v>
      </c>
      <c r="M25" s="3" t="s">
        <v>75</v>
      </c>
      <c r="N25" s="3" t="s">
        <v>75</v>
      </c>
      <c r="O25" s="3" t="s">
        <v>75</v>
      </c>
      <c r="P25" s="3" t="s">
        <v>75</v>
      </c>
      <c r="Q25" s="3" t="s">
        <v>75</v>
      </c>
      <c r="R25" s="3" t="s">
        <v>75</v>
      </c>
      <c r="S25" s="3" t="s">
        <v>75</v>
      </c>
      <c r="T25" s="3" t="s">
        <v>75</v>
      </c>
    </row>
    <row r="26" spans="1:20" s="6" customFormat="1" ht="33.75" customHeight="1" x14ac:dyDescent="0.3">
      <c r="A26" s="124"/>
      <c r="B26" s="124"/>
      <c r="C26" s="124"/>
      <c r="D26" s="124"/>
      <c r="E26" s="124"/>
      <c r="F26" s="124"/>
      <c r="G26" s="4" t="s">
        <v>15</v>
      </c>
      <c r="H26" s="3" t="s">
        <v>75</v>
      </c>
      <c r="I26" s="3" t="s">
        <v>75</v>
      </c>
      <c r="J26" s="3" t="s">
        <v>75</v>
      </c>
      <c r="K26" s="3" t="s">
        <v>75</v>
      </c>
      <c r="L26" s="3" t="s">
        <v>75</v>
      </c>
      <c r="M26" s="3" t="s">
        <v>75</v>
      </c>
      <c r="N26" s="3" t="s">
        <v>75</v>
      </c>
      <c r="O26" s="3" t="s">
        <v>75</v>
      </c>
      <c r="P26" s="3" t="s">
        <v>75</v>
      </c>
      <c r="Q26" s="3" t="s">
        <v>75</v>
      </c>
      <c r="R26" s="3" t="s">
        <v>75</v>
      </c>
      <c r="S26" s="3" t="s">
        <v>75</v>
      </c>
      <c r="T26" s="3" t="s">
        <v>75</v>
      </c>
    </row>
    <row r="27" spans="1:20" s="6" customFormat="1" ht="33.75" customHeight="1" x14ac:dyDescent="0.3">
      <c r="A27" s="124"/>
      <c r="B27" s="124"/>
      <c r="C27" s="124"/>
      <c r="D27" s="124"/>
      <c r="E27" s="124"/>
      <c r="F27" s="124"/>
      <c r="G27" s="4" t="s">
        <v>16</v>
      </c>
      <c r="H27" s="3" t="s">
        <v>75</v>
      </c>
      <c r="I27" s="3" t="s">
        <v>75</v>
      </c>
      <c r="J27" s="3" t="s">
        <v>75</v>
      </c>
      <c r="K27" s="3" t="s">
        <v>75</v>
      </c>
      <c r="L27" s="3" t="s">
        <v>75</v>
      </c>
      <c r="M27" s="3" t="s">
        <v>75</v>
      </c>
      <c r="N27" s="3" t="s">
        <v>75</v>
      </c>
      <c r="O27" s="3" t="s">
        <v>75</v>
      </c>
      <c r="P27" s="3" t="s">
        <v>75</v>
      </c>
      <c r="Q27" s="3" t="s">
        <v>75</v>
      </c>
      <c r="R27" s="3" t="s">
        <v>75</v>
      </c>
      <c r="S27" s="3" t="s">
        <v>75</v>
      </c>
      <c r="T27" s="3" t="s">
        <v>75</v>
      </c>
    </row>
    <row r="28" spans="1:20" s="6" customFormat="1" ht="33.75" customHeight="1" x14ac:dyDescent="0.3">
      <c r="A28" s="124"/>
      <c r="B28" s="124"/>
      <c r="C28" s="124"/>
      <c r="D28" s="124"/>
      <c r="E28" s="124"/>
      <c r="F28" s="124"/>
      <c r="G28" s="4" t="s">
        <v>17</v>
      </c>
      <c r="H28" s="3" t="s">
        <v>75</v>
      </c>
      <c r="I28" s="3" t="s">
        <v>75</v>
      </c>
      <c r="J28" s="3" t="s">
        <v>75</v>
      </c>
      <c r="K28" s="3" t="s">
        <v>75</v>
      </c>
      <c r="L28" s="3" t="s">
        <v>75</v>
      </c>
      <c r="M28" s="3" t="s">
        <v>75</v>
      </c>
      <c r="N28" s="3" t="s">
        <v>75</v>
      </c>
      <c r="O28" s="3" t="s">
        <v>75</v>
      </c>
      <c r="P28" s="3" t="s">
        <v>75</v>
      </c>
      <c r="Q28" s="3" t="s">
        <v>75</v>
      </c>
      <c r="R28" s="3" t="s">
        <v>75</v>
      </c>
      <c r="S28" s="3" t="s">
        <v>75</v>
      </c>
      <c r="T28" s="3" t="s">
        <v>75</v>
      </c>
    </row>
    <row r="29" spans="1:20" s="6" customFormat="1" ht="33.75" customHeight="1" x14ac:dyDescent="0.3">
      <c r="A29" s="124"/>
      <c r="B29" s="124"/>
      <c r="C29" s="124" t="s">
        <v>75</v>
      </c>
      <c r="D29" s="124" t="s">
        <v>75</v>
      </c>
      <c r="E29" s="124" t="s">
        <v>75</v>
      </c>
      <c r="F29" s="124" t="s">
        <v>75</v>
      </c>
      <c r="G29" s="8" t="s">
        <v>13</v>
      </c>
      <c r="H29" s="3" t="s">
        <v>75</v>
      </c>
      <c r="I29" s="3" t="s">
        <v>75</v>
      </c>
      <c r="J29" s="3" t="s">
        <v>75</v>
      </c>
      <c r="K29" s="3" t="s">
        <v>75</v>
      </c>
      <c r="L29" s="3" t="s">
        <v>75</v>
      </c>
      <c r="M29" s="3" t="s">
        <v>75</v>
      </c>
      <c r="N29" s="3" t="s">
        <v>75</v>
      </c>
      <c r="O29" s="3" t="s">
        <v>75</v>
      </c>
      <c r="P29" s="3" t="s">
        <v>75</v>
      </c>
      <c r="Q29" s="3" t="s">
        <v>75</v>
      </c>
      <c r="R29" s="3" t="s">
        <v>75</v>
      </c>
      <c r="S29" s="3" t="s">
        <v>75</v>
      </c>
      <c r="T29" s="3" t="s">
        <v>75</v>
      </c>
    </row>
    <row r="30" spans="1:20" s="6" customFormat="1" ht="33.75" customHeight="1" x14ac:dyDescent="0.3">
      <c r="A30" s="124"/>
      <c r="B30" s="124"/>
      <c r="C30" s="124"/>
      <c r="D30" s="124"/>
      <c r="E30" s="124"/>
      <c r="F30" s="124"/>
      <c r="G30" s="4" t="s">
        <v>14</v>
      </c>
      <c r="H30" s="3" t="s">
        <v>75</v>
      </c>
      <c r="I30" s="3" t="s">
        <v>75</v>
      </c>
      <c r="J30" s="3" t="s">
        <v>75</v>
      </c>
      <c r="K30" s="3" t="s">
        <v>75</v>
      </c>
      <c r="L30" s="3" t="s">
        <v>75</v>
      </c>
      <c r="M30" s="3" t="s">
        <v>75</v>
      </c>
      <c r="N30" s="3" t="s">
        <v>75</v>
      </c>
      <c r="O30" s="3" t="s">
        <v>75</v>
      </c>
      <c r="P30" s="3" t="s">
        <v>75</v>
      </c>
      <c r="Q30" s="3" t="s">
        <v>75</v>
      </c>
      <c r="R30" s="3" t="s">
        <v>75</v>
      </c>
      <c r="S30" s="3" t="s">
        <v>75</v>
      </c>
      <c r="T30" s="3" t="s">
        <v>75</v>
      </c>
    </row>
    <row r="31" spans="1:20" s="6" customFormat="1" ht="33.75" customHeight="1" x14ac:dyDescent="0.3">
      <c r="A31" s="124"/>
      <c r="B31" s="124"/>
      <c r="C31" s="124"/>
      <c r="D31" s="124"/>
      <c r="E31" s="124"/>
      <c r="F31" s="124"/>
      <c r="G31" s="4" t="s">
        <v>15</v>
      </c>
      <c r="H31" s="3" t="s">
        <v>75</v>
      </c>
      <c r="I31" s="3" t="s">
        <v>75</v>
      </c>
      <c r="J31" s="3" t="s">
        <v>75</v>
      </c>
      <c r="K31" s="3" t="s">
        <v>75</v>
      </c>
      <c r="L31" s="3" t="s">
        <v>75</v>
      </c>
      <c r="M31" s="3" t="s">
        <v>75</v>
      </c>
      <c r="N31" s="3" t="s">
        <v>75</v>
      </c>
      <c r="O31" s="3" t="s">
        <v>75</v>
      </c>
      <c r="P31" s="3" t="s">
        <v>75</v>
      </c>
      <c r="Q31" s="3" t="s">
        <v>75</v>
      </c>
      <c r="R31" s="3" t="s">
        <v>75</v>
      </c>
      <c r="S31" s="3" t="s">
        <v>75</v>
      </c>
      <c r="T31" s="3" t="s">
        <v>75</v>
      </c>
    </row>
    <row r="32" spans="1:20" s="6" customFormat="1" ht="33.75" customHeight="1" x14ac:dyDescent="0.3">
      <c r="A32" s="124"/>
      <c r="B32" s="124"/>
      <c r="C32" s="124"/>
      <c r="D32" s="124"/>
      <c r="E32" s="124"/>
      <c r="F32" s="124"/>
      <c r="G32" s="4" t="s">
        <v>16</v>
      </c>
      <c r="H32" s="3" t="s">
        <v>75</v>
      </c>
      <c r="I32" s="3" t="s">
        <v>75</v>
      </c>
      <c r="J32" s="3" t="s">
        <v>75</v>
      </c>
      <c r="K32" s="3" t="s">
        <v>75</v>
      </c>
      <c r="L32" s="3" t="s">
        <v>75</v>
      </c>
      <c r="M32" s="3" t="s">
        <v>75</v>
      </c>
      <c r="N32" s="3" t="s">
        <v>75</v>
      </c>
      <c r="O32" s="3" t="s">
        <v>75</v>
      </c>
      <c r="P32" s="3" t="s">
        <v>75</v>
      </c>
      <c r="Q32" s="3" t="s">
        <v>75</v>
      </c>
      <c r="R32" s="3" t="s">
        <v>75</v>
      </c>
      <c r="S32" s="3" t="s">
        <v>75</v>
      </c>
      <c r="T32" s="3" t="s">
        <v>75</v>
      </c>
    </row>
    <row r="33" spans="1:20" s="6" customFormat="1" ht="33.75" customHeight="1" x14ac:dyDescent="0.3">
      <c r="A33" s="124"/>
      <c r="B33" s="124"/>
      <c r="C33" s="124"/>
      <c r="D33" s="124"/>
      <c r="E33" s="124"/>
      <c r="F33" s="124"/>
      <c r="G33" s="4" t="s">
        <v>17</v>
      </c>
      <c r="H33" s="3" t="s">
        <v>75</v>
      </c>
      <c r="I33" s="3" t="s">
        <v>75</v>
      </c>
      <c r="J33" s="3" t="s">
        <v>75</v>
      </c>
      <c r="K33" s="3" t="s">
        <v>75</v>
      </c>
      <c r="L33" s="3" t="s">
        <v>75</v>
      </c>
      <c r="M33" s="3" t="s">
        <v>75</v>
      </c>
      <c r="N33" s="3" t="s">
        <v>75</v>
      </c>
      <c r="O33" s="3" t="s">
        <v>75</v>
      </c>
      <c r="P33" s="3" t="s">
        <v>75</v>
      </c>
      <c r="Q33" s="3" t="s">
        <v>75</v>
      </c>
      <c r="R33" s="3" t="s">
        <v>75</v>
      </c>
      <c r="S33" s="3" t="s">
        <v>75</v>
      </c>
      <c r="T33" s="3" t="s">
        <v>75</v>
      </c>
    </row>
    <row r="34" spans="1:20" s="6" customFormat="1" ht="33.75" customHeight="1" x14ac:dyDescent="0.3">
      <c r="A34" s="124"/>
      <c r="B34" s="124"/>
      <c r="C34" s="129" t="s">
        <v>31</v>
      </c>
      <c r="D34" s="130"/>
      <c r="E34" s="130"/>
      <c r="F34" s="131"/>
      <c r="G34" s="8" t="s">
        <v>13</v>
      </c>
      <c r="H34" s="3" t="s">
        <v>75</v>
      </c>
      <c r="I34" s="3" t="s">
        <v>75</v>
      </c>
      <c r="J34" s="3" t="s">
        <v>75</v>
      </c>
      <c r="K34" s="3" t="s">
        <v>75</v>
      </c>
      <c r="L34" s="3" t="s">
        <v>75</v>
      </c>
      <c r="M34" s="3" t="s">
        <v>75</v>
      </c>
      <c r="N34" s="3" t="s">
        <v>75</v>
      </c>
      <c r="O34" s="3" t="s">
        <v>75</v>
      </c>
      <c r="P34" s="3" t="s">
        <v>75</v>
      </c>
      <c r="Q34" s="3" t="s">
        <v>75</v>
      </c>
      <c r="R34" s="3" t="s">
        <v>75</v>
      </c>
      <c r="S34" s="3" t="s">
        <v>75</v>
      </c>
      <c r="T34" s="3" t="s">
        <v>75</v>
      </c>
    </row>
    <row r="35" spans="1:20" s="6" customFormat="1" ht="33.75" customHeight="1" x14ac:dyDescent="0.3">
      <c r="A35" s="124"/>
      <c r="B35" s="124"/>
      <c r="C35" s="132"/>
      <c r="D35" s="133"/>
      <c r="E35" s="133"/>
      <c r="F35" s="134"/>
      <c r="G35" s="4" t="s">
        <v>14</v>
      </c>
      <c r="H35" s="3" t="s">
        <v>75</v>
      </c>
      <c r="I35" s="3" t="s">
        <v>75</v>
      </c>
      <c r="J35" s="3" t="s">
        <v>75</v>
      </c>
      <c r="K35" s="3" t="s">
        <v>75</v>
      </c>
      <c r="L35" s="3" t="s">
        <v>75</v>
      </c>
      <c r="M35" s="3" t="s">
        <v>75</v>
      </c>
      <c r="N35" s="3" t="s">
        <v>75</v>
      </c>
      <c r="O35" s="3" t="s">
        <v>75</v>
      </c>
      <c r="P35" s="3" t="s">
        <v>75</v>
      </c>
      <c r="Q35" s="3" t="s">
        <v>75</v>
      </c>
      <c r="R35" s="3" t="s">
        <v>75</v>
      </c>
      <c r="S35" s="3" t="s">
        <v>75</v>
      </c>
      <c r="T35" s="3" t="s">
        <v>75</v>
      </c>
    </row>
    <row r="36" spans="1:20" s="6" customFormat="1" ht="33.75" customHeight="1" x14ac:dyDescent="0.3">
      <c r="A36" s="124"/>
      <c r="B36" s="124"/>
      <c r="C36" s="132"/>
      <c r="D36" s="133"/>
      <c r="E36" s="133"/>
      <c r="F36" s="134"/>
      <c r="G36" s="4" t="s">
        <v>15</v>
      </c>
      <c r="H36" s="3" t="s">
        <v>75</v>
      </c>
      <c r="I36" s="3" t="s">
        <v>75</v>
      </c>
      <c r="J36" s="3" t="s">
        <v>75</v>
      </c>
      <c r="K36" s="3" t="s">
        <v>75</v>
      </c>
      <c r="L36" s="3" t="s">
        <v>75</v>
      </c>
      <c r="M36" s="3" t="s">
        <v>75</v>
      </c>
      <c r="N36" s="3" t="s">
        <v>75</v>
      </c>
      <c r="O36" s="3" t="s">
        <v>75</v>
      </c>
      <c r="P36" s="3" t="s">
        <v>75</v>
      </c>
      <c r="Q36" s="3" t="s">
        <v>75</v>
      </c>
      <c r="R36" s="3" t="s">
        <v>75</v>
      </c>
      <c r="S36" s="3" t="s">
        <v>75</v>
      </c>
      <c r="T36" s="3" t="s">
        <v>75</v>
      </c>
    </row>
    <row r="37" spans="1:20" s="6" customFormat="1" ht="33.75" customHeight="1" x14ac:dyDescent="0.3">
      <c r="A37" s="124"/>
      <c r="B37" s="124"/>
      <c r="C37" s="132"/>
      <c r="D37" s="133"/>
      <c r="E37" s="133"/>
      <c r="F37" s="134"/>
      <c r="G37" s="4" t="s">
        <v>16</v>
      </c>
      <c r="H37" s="3" t="s">
        <v>75</v>
      </c>
      <c r="I37" s="3" t="s">
        <v>75</v>
      </c>
      <c r="J37" s="3" t="s">
        <v>75</v>
      </c>
      <c r="K37" s="3" t="s">
        <v>75</v>
      </c>
      <c r="L37" s="3" t="s">
        <v>75</v>
      </c>
      <c r="M37" s="3" t="s">
        <v>75</v>
      </c>
      <c r="N37" s="3" t="s">
        <v>75</v>
      </c>
      <c r="O37" s="3" t="s">
        <v>75</v>
      </c>
      <c r="P37" s="3" t="s">
        <v>75</v>
      </c>
      <c r="Q37" s="3" t="s">
        <v>75</v>
      </c>
      <c r="R37" s="3" t="s">
        <v>75</v>
      </c>
      <c r="S37" s="3" t="s">
        <v>75</v>
      </c>
      <c r="T37" s="3" t="s">
        <v>75</v>
      </c>
    </row>
    <row r="38" spans="1:20" s="6" customFormat="1" ht="33.75" customHeight="1" x14ac:dyDescent="0.3">
      <c r="A38" s="124"/>
      <c r="B38" s="124"/>
      <c r="C38" s="135"/>
      <c r="D38" s="136"/>
      <c r="E38" s="136"/>
      <c r="F38" s="137"/>
      <c r="G38" s="4" t="s">
        <v>17</v>
      </c>
      <c r="H38" s="3" t="s">
        <v>75</v>
      </c>
      <c r="I38" s="3" t="s">
        <v>75</v>
      </c>
      <c r="J38" s="3" t="s">
        <v>75</v>
      </c>
      <c r="K38" s="3" t="s">
        <v>75</v>
      </c>
      <c r="L38" s="3" t="s">
        <v>75</v>
      </c>
      <c r="M38" s="3" t="s">
        <v>75</v>
      </c>
      <c r="N38" s="3" t="s">
        <v>75</v>
      </c>
      <c r="O38" s="3" t="s">
        <v>75</v>
      </c>
      <c r="P38" s="3" t="s">
        <v>75</v>
      </c>
      <c r="Q38" s="3" t="s">
        <v>75</v>
      </c>
      <c r="R38" s="3" t="s">
        <v>75</v>
      </c>
      <c r="S38" s="3" t="s">
        <v>75</v>
      </c>
      <c r="T38" s="3" t="s">
        <v>75</v>
      </c>
    </row>
  </sheetData>
  <mergeCells count="34">
    <mergeCell ref="A13:A17"/>
    <mergeCell ref="A23:T23"/>
    <mergeCell ref="S1:T1"/>
    <mergeCell ref="A24:A38"/>
    <mergeCell ref="B24:B38"/>
    <mergeCell ref="C34:F38"/>
    <mergeCell ref="F13:F17"/>
    <mergeCell ref="B13:E17"/>
    <mergeCell ref="F18:F22"/>
    <mergeCell ref="A3:T3"/>
    <mergeCell ref="A7:T7"/>
    <mergeCell ref="A8:A12"/>
    <mergeCell ref="B8:B12"/>
    <mergeCell ref="C8:C12"/>
    <mergeCell ref="D8:D12"/>
    <mergeCell ref="E8:E12"/>
    <mergeCell ref="F8:F12"/>
    <mergeCell ref="H4:T4"/>
    <mergeCell ref="A4:A5"/>
    <mergeCell ref="B4:B5"/>
    <mergeCell ref="C4:C5"/>
    <mergeCell ref="D4:D5"/>
    <mergeCell ref="E4:E5"/>
    <mergeCell ref="F4:F5"/>
    <mergeCell ref="G4:G5"/>
    <mergeCell ref="A18:E22"/>
    <mergeCell ref="F24:F28"/>
    <mergeCell ref="C29:C33"/>
    <mergeCell ref="D29:D33"/>
    <mergeCell ref="E29:E33"/>
    <mergeCell ref="F29:F33"/>
    <mergeCell ref="C24:C28"/>
    <mergeCell ref="D24:D28"/>
    <mergeCell ref="E24:E28"/>
  </mergeCells>
  <pageMargins left="0.17" right="0.70866141732283472" top="0.74803149606299213" bottom="0.74803149606299213" header="0.31496062992125984" footer="0.31496062992125984"/>
  <pageSetup paperSize="9" scale="43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85" zoomScaleNormal="85" workbookViewId="0">
      <selection activeCell="A3" sqref="A3:E24"/>
    </sheetView>
  </sheetViews>
  <sheetFormatPr defaultColWidth="9.109375" defaultRowHeight="15.6" x14ac:dyDescent="0.3"/>
  <cols>
    <col min="1" max="1" width="9.109375" style="11"/>
    <col min="2" max="4" width="27.88671875" style="11" customWidth="1"/>
    <col min="5" max="5" width="48.88671875" style="11" customWidth="1"/>
    <col min="6" max="16384" width="9.109375" style="11"/>
  </cols>
  <sheetData>
    <row r="1" spans="1:5" s="6" customFormat="1" x14ac:dyDescent="0.3">
      <c r="E1" s="7" t="s">
        <v>36</v>
      </c>
    </row>
    <row r="2" spans="1:5" s="6" customFormat="1" ht="34.5" customHeight="1" x14ac:dyDescent="0.3">
      <c r="A2" s="141" t="s">
        <v>74</v>
      </c>
      <c r="B2" s="141"/>
      <c r="C2" s="141"/>
      <c r="D2" s="141"/>
      <c r="E2" s="141"/>
    </row>
    <row r="3" spans="1:5" s="6" customFormat="1" ht="15" customHeight="1" x14ac:dyDescent="0.3">
      <c r="A3" s="142" t="s">
        <v>20</v>
      </c>
      <c r="B3" s="149" t="s">
        <v>33</v>
      </c>
      <c r="C3" s="149"/>
      <c r="D3" s="149"/>
      <c r="E3" s="150" t="s">
        <v>34</v>
      </c>
    </row>
    <row r="4" spans="1:5" s="6" customFormat="1" ht="109.2" x14ac:dyDescent="0.3">
      <c r="A4" s="143"/>
      <c r="B4" s="20" t="s">
        <v>35</v>
      </c>
      <c r="C4" s="20" t="s">
        <v>32</v>
      </c>
      <c r="D4" s="20" t="s">
        <v>51</v>
      </c>
      <c r="E4" s="151"/>
    </row>
    <row r="5" spans="1:5" s="6" customFormat="1" ht="15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3">
      <c r="A6" s="144" t="s">
        <v>90</v>
      </c>
      <c r="B6" s="145"/>
      <c r="C6" s="145"/>
      <c r="D6" s="145"/>
      <c r="E6" s="146"/>
    </row>
    <row r="7" spans="1:5" s="6" customFormat="1" x14ac:dyDescent="0.3">
      <c r="A7" s="147"/>
      <c r="B7" s="138"/>
      <c r="C7" s="138"/>
      <c r="D7" s="138"/>
      <c r="E7" s="148"/>
    </row>
    <row r="8" spans="1:5" s="6" customFormat="1" x14ac:dyDescent="0.3">
      <c r="A8" s="127" t="s">
        <v>89</v>
      </c>
      <c r="B8" s="127"/>
      <c r="C8" s="127"/>
      <c r="D8" s="127"/>
      <c r="E8" s="127"/>
    </row>
    <row r="9" spans="1:5" s="6" customFormat="1" x14ac:dyDescent="0.3">
      <c r="A9" s="127" t="s">
        <v>80</v>
      </c>
      <c r="B9" s="127"/>
      <c r="C9" s="127"/>
      <c r="D9" s="127"/>
      <c r="E9" s="127"/>
    </row>
    <row r="10" spans="1:5" s="6" customFormat="1" ht="46.8" x14ac:dyDescent="0.3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3">
      <c r="A11" s="144" t="s">
        <v>90</v>
      </c>
      <c r="B11" s="145"/>
      <c r="C11" s="145"/>
      <c r="D11" s="145"/>
      <c r="E11" s="146"/>
    </row>
    <row r="12" spans="1:5" s="6" customFormat="1" x14ac:dyDescent="0.3">
      <c r="A12" s="147"/>
      <c r="B12" s="138"/>
      <c r="C12" s="138"/>
      <c r="D12" s="138"/>
      <c r="E12" s="148"/>
    </row>
    <row r="13" spans="1:5" s="6" customFormat="1" ht="15.75" customHeight="1" x14ac:dyDescent="0.3">
      <c r="A13" s="144" t="s">
        <v>77</v>
      </c>
      <c r="B13" s="145"/>
      <c r="C13" s="145"/>
      <c r="D13" s="145"/>
      <c r="E13" s="146"/>
    </row>
    <row r="14" spans="1:5" s="6" customFormat="1" x14ac:dyDescent="0.3">
      <c r="A14" s="147"/>
      <c r="B14" s="138"/>
      <c r="C14" s="138"/>
      <c r="D14" s="138"/>
      <c r="E14" s="148"/>
    </row>
    <row r="15" spans="1:5" s="6" customFormat="1" x14ac:dyDescent="0.3">
      <c r="A15" s="144" t="s">
        <v>78</v>
      </c>
      <c r="B15" s="145"/>
      <c r="C15" s="145"/>
      <c r="D15" s="145"/>
      <c r="E15" s="146"/>
    </row>
    <row r="16" spans="1:5" s="6" customFormat="1" x14ac:dyDescent="0.3">
      <c r="A16" s="147"/>
      <c r="B16" s="138"/>
      <c r="C16" s="138"/>
      <c r="D16" s="138"/>
      <c r="E16" s="148"/>
    </row>
    <row r="17" spans="1:5" s="6" customFormat="1" ht="109.2" x14ac:dyDescent="0.3">
      <c r="A17" s="19" t="s">
        <v>50</v>
      </c>
      <c r="B17" s="4" t="s">
        <v>79</v>
      </c>
      <c r="C17" s="3"/>
      <c r="D17" s="3"/>
      <c r="E17" s="18" t="s">
        <v>57</v>
      </c>
    </row>
    <row r="18" spans="1:5" s="6" customFormat="1" x14ac:dyDescent="0.3">
      <c r="A18" s="144" t="s">
        <v>90</v>
      </c>
      <c r="B18" s="145"/>
      <c r="C18" s="145"/>
      <c r="D18" s="145"/>
      <c r="E18" s="146"/>
    </row>
    <row r="19" spans="1:5" s="6" customFormat="1" x14ac:dyDescent="0.3">
      <c r="A19" s="147"/>
      <c r="B19" s="138"/>
      <c r="C19" s="138"/>
      <c r="D19" s="138"/>
      <c r="E19" s="148"/>
    </row>
    <row r="20" spans="1:5" s="6" customFormat="1" x14ac:dyDescent="0.3">
      <c r="A20" s="144" t="s">
        <v>81</v>
      </c>
      <c r="B20" s="145"/>
      <c r="C20" s="145"/>
      <c r="D20" s="145"/>
      <c r="E20" s="146"/>
    </row>
    <row r="21" spans="1:5" x14ac:dyDescent="0.3">
      <c r="A21" s="147"/>
      <c r="B21" s="138"/>
      <c r="C21" s="138"/>
      <c r="D21" s="138"/>
      <c r="E21" s="148"/>
    </row>
    <row r="22" spans="1:5" x14ac:dyDescent="0.3">
      <c r="A22" s="144" t="s">
        <v>92</v>
      </c>
      <c r="B22" s="145"/>
      <c r="C22" s="145"/>
      <c r="D22" s="145"/>
      <c r="E22" s="146"/>
    </row>
    <row r="23" spans="1:5" x14ac:dyDescent="0.3">
      <c r="A23" s="147"/>
      <c r="B23" s="138"/>
      <c r="C23" s="138"/>
      <c r="D23" s="138"/>
      <c r="E23" s="148"/>
    </row>
    <row r="24" spans="1:5" ht="109.2" x14ac:dyDescent="0.3">
      <c r="A24" s="19" t="s">
        <v>91</v>
      </c>
      <c r="B24" s="4" t="s">
        <v>82</v>
      </c>
      <c r="C24" s="3"/>
      <c r="D24" s="3"/>
      <c r="E24" s="18" t="s">
        <v>58</v>
      </c>
    </row>
    <row r="25" spans="1:5" ht="15.75" x14ac:dyDescent="0.25">
      <c r="A25" s="10"/>
    </row>
    <row r="26" spans="1:5" ht="15.75" x14ac:dyDescent="0.25">
      <c r="A26" s="10"/>
    </row>
    <row r="27" spans="1:5" ht="15.75" x14ac:dyDescent="0.25">
      <c r="A27" s="10"/>
    </row>
    <row r="28" spans="1:5" ht="15.75" x14ac:dyDescent="0.25">
      <c r="A28" s="10"/>
    </row>
    <row r="29" spans="1:5" ht="15.75" x14ac:dyDescent="0.25">
      <c r="A29" s="10"/>
    </row>
    <row r="30" spans="1:5" ht="15.75" x14ac:dyDescent="0.25">
      <c r="A30" s="10"/>
    </row>
    <row r="31" spans="1:5" ht="15.75" x14ac:dyDescent="0.25">
      <c r="A31" s="10"/>
    </row>
    <row r="32" spans="1:5" ht="15.75" x14ac:dyDescent="0.25">
      <c r="A32" s="10"/>
    </row>
    <row r="33" spans="1:1" ht="15.75" x14ac:dyDescent="0.25">
      <c r="A33" s="10"/>
    </row>
    <row r="34" spans="1:1" ht="15.75" x14ac:dyDescent="0.25">
      <c r="A34" s="10"/>
    </row>
    <row r="35" spans="1:1" ht="15.75" x14ac:dyDescent="0.25">
      <c r="A35" s="10"/>
    </row>
  </sheetData>
  <mergeCells count="13">
    <mergeCell ref="A22:E23"/>
    <mergeCell ref="B3:D3"/>
    <mergeCell ref="E3:E4"/>
    <mergeCell ref="A6:E7"/>
    <mergeCell ref="A13:E14"/>
    <mergeCell ref="A15:E16"/>
    <mergeCell ref="A2:E2"/>
    <mergeCell ref="A8:E8"/>
    <mergeCell ref="A9:E9"/>
    <mergeCell ref="A3:A4"/>
    <mergeCell ref="A20:E21"/>
    <mergeCell ref="A11:E12"/>
    <mergeCell ref="A18:E19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O13" sqref="O13"/>
    </sheetView>
  </sheetViews>
  <sheetFormatPr defaultColWidth="9.109375" defaultRowHeight="15.6" x14ac:dyDescent="0.3"/>
  <cols>
    <col min="1" max="1" width="9.109375" style="11"/>
    <col min="2" max="2" width="13" style="11" customWidth="1"/>
    <col min="3" max="3" width="18.5546875" style="11" customWidth="1"/>
    <col min="4" max="15" width="9.109375" style="11"/>
    <col min="16" max="16" width="17" style="11" customWidth="1"/>
    <col min="17" max="16384" width="9.109375" style="11"/>
  </cols>
  <sheetData>
    <row r="1" spans="1:16" s="6" customFormat="1" x14ac:dyDescent="0.3">
      <c r="P1" s="7" t="s">
        <v>41</v>
      </c>
    </row>
    <row r="2" spans="1:16" s="6" customFormat="1" ht="15.75" x14ac:dyDescent="0.25"/>
    <row r="3" spans="1:16" s="6" customFormat="1" ht="37.5" customHeight="1" x14ac:dyDescent="0.3">
      <c r="A3" s="138" t="s">
        <v>83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</row>
    <row r="4" spans="1:16" s="6" customFormat="1" ht="109.5" customHeight="1" x14ac:dyDescent="0.3">
      <c r="A4" s="124" t="s">
        <v>20</v>
      </c>
      <c r="B4" s="140" t="s">
        <v>38</v>
      </c>
      <c r="C4" s="140" t="s">
        <v>39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3"/>
      <c r="P4" s="140" t="s">
        <v>40</v>
      </c>
    </row>
    <row r="5" spans="1:16" s="6" customFormat="1" x14ac:dyDescent="0.3">
      <c r="A5" s="124"/>
      <c r="B5" s="140"/>
      <c r="C5" s="140"/>
      <c r="D5" s="12" t="s">
        <v>2</v>
      </c>
      <c r="E5" s="12" t="s">
        <v>3</v>
      </c>
      <c r="F5" s="12" t="s">
        <v>4</v>
      </c>
      <c r="G5" s="12" t="s">
        <v>3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40"/>
    </row>
    <row r="6" spans="1:16" s="6" customFormat="1" ht="15.75" x14ac:dyDescent="0.25">
      <c r="A6" s="5">
        <v>1</v>
      </c>
      <c r="B6" s="5">
        <v>2</v>
      </c>
      <c r="C6" s="5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  <c r="P6" s="24">
        <v>16</v>
      </c>
    </row>
    <row r="7" spans="1:16" s="6" customFormat="1" ht="15.75" x14ac:dyDescent="0.25">
      <c r="A7" s="22" t="s">
        <v>75</v>
      </c>
      <c r="B7" s="22" t="s">
        <v>75</v>
      </c>
      <c r="C7" s="22" t="s">
        <v>75</v>
      </c>
      <c r="D7" s="22" t="s">
        <v>75</v>
      </c>
      <c r="E7" s="22" t="s">
        <v>75</v>
      </c>
      <c r="F7" s="22" t="s">
        <v>75</v>
      </c>
      <c r="G7" s="22" t="s">
        <v>75</v>
      </c>
      <c r="H7" s="22" t="s">
        <v>75</v>
      </c>
      <c r="I7" s="22" t="s">
        <v>75</v>
      </c>
      <c r="J7" s="22" t="s">
        <v>75</v>
      </c>
      <c r="K7" s="22" t="s">
        <v>75</v>
      </c>
      <c r="L7" s="22" t="s">
        <v>75</v>
      </c>
      <c r="M7" s="22" t="s">
        <v>75</v>
      </c>
      <c r="N7" s="22" t="s">
        <v>75</v>
      </c>
      <c r="O7" s="22" t="s">
        <v>75</v>
      </c>
      <c r="P7" s="22" t="s">
        <v>75</v>
      </c>
    </row>
    <row r="8" spans="1:16" s="6" customFormat="1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5.75" x14ac:dyDescent="0.25"/>
  </sheetData>
  <mergeCells count="6">
    <mergeCell ref="A3:P3"/>
    <mergeCell ref="D4:O4"/>
    <mergeCell ref="C4:C5"/>
    <mergeCell ref="B4:B5"/>
    <mergeCell ref="A4:A5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23" sqref="B23"/>
    </sheetView>
  </sheetViews>
  <sheetFormatPr defaultColWidth="9.109375" defaultRowHeight="15.6" x14ac:dyDescent="0.3"/>
  <cols>
    <col min="1" max="1" width="9.109375" style="11"/>
    <col min="2" max="2" width="85.109375" style="11" customWidth="1"/>
    <col min="3" max="3" width="56.44140625" style="11" customWidth="1"/>
    <col min="4" max="16384" width="9.109375" style="11"/>
  </cols>
  <sheetData>
    <row r="1" spans="1:3" x14ac:dyDescent="0.3">
      <c r="A1" s="6"/>
      <c r="B1" s="6"/>
      <c r="C1" s="7" t="s">
        <v>44</v>
      </c>
    </row>
    <row r="2" spans="1:3" ht="15.75" x14ac:dyDescent="0.25">
      <c r="A2" s="6"/>
      <c r="B2" s="6"/>
      <c r="C2" s="6"/>
    </row>
    <row r="3" spans="1:3" ht="31.5" customHeight="1" x14ac:dyDescent="0.3">
      <c r="A3" s="141" t="s">
        <v>72</v>
      </c>
      <c r="B3" s="141"/>
      <c r="C3" s="141"/>
    </row>
    <row r="4" spans="1:3" x14ac:dyDescent="0.3">
      <c r="A4" s="12" t="s">
        <v>20</v>
      </c>
      <c r="B4" s="9" t="s">
        <v>42</v>
      </c>
      <c r="C4" s="9" t="s">
        <v>43</v>
      </c>
    </row>
    <row r="5" spans="1:3" ht="15.75" x14ac:dyDescent="0.25">
      <c r="A5" s="5">
        <v>1</v>
      </c>
      <c r="B5" s="5">
        <v>2</v>
      </c>
      <c r="C5" s="5">
        <v>3</v>
      </c>
    </row>
    <row r="6" spans="1:3" s="13" customFormat="1" ht="39.75" customHeight="1" x14ac:dyDescent="0.3">
      <c r="A6" s="12">
        <v>1</v>
      </c>
      <c r="B6" s="2" t="s">
        <v>55</v>
      </c>
      <c r="C6" s="154" t="s">
        <v>52</v>
      </c>
    </row>
    <row r="7" spans="1:3" s="13" customFormat="1" ht="46.8" x14ac:dyDescent="0.3">
      <c r="A7" s="12">
        <v>2</v>
      </c>
      <c r="B7" s="2" t="s">
        <v>53</v>
      </c>
      <c r="C7" s="155"/>
    </row>
    <row r="8" spans="1:3" s="13" customFormat="1" ht="62.4" x14ac:dyDescent="0.3">
      <c r="A8" s="12">
        <v>3</v>
      </c>
      <c r="B8" s="2" t="s">
        <v>54</v>
      </c>
      <c r="C8" s="156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A4" sqref="A4:E8"/>
    </sheetView>
  </sheetViews>
  <sheetFormatPr defaultColWidth="9.109375" defaultRowHeight="15.6" x14ac:dyDescent="0.3"/>
  <cols>
    <col min="1" max="1" width="9.109375" style="11"/>
    <col min="2" max="4" width="19" style="11" customWidth="1"/>
    <col min="5" max="5" width="34.109375" style="11" customWidth="1"/>
    <col min="6" max="16384" width="9.109375" style="11"/>
  </cols>
  <sheetData>
    <row r="1" spans="1:6" x14ac:dyDescent="0.3">
      <c r="A1" s="6"/>
      <c r="B1" s="6"/>
      <c r="C1" s="6"/>
      <c r="D1" s="6"/>
      <c r="E1" s="7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41" t="s">
        <v>84</v>
      </c>
      <c r="B3" s="141"/>
      <c r="C3" s="141"/>
      <c r="D3" s="141"/>
      <c r="E3" s="141"/>
    </row>
    <row r="4" spans="1:6" ht="101.25" customHeight="1" x14ac:dyDescent="0.3">
      <c r="A4" s="12" t="s">
        <v>20</v>
      </c>
      <c r="B4" s="9" t="s">
        <v>45</v>
      </c>
      <c r="C4" s="9" t="s">
        <v>46</v>
      </c>
      <c r="D4" s="9" t="s">
        <v>47</v>
      </c>
      <c r="E4" s="9" t="s">
        <v>49</v>
      </c>
      <c r="F4" s="13"/>
    </row>
    <row r="5" spans="1:6" ht="15.75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6" ht="15.75" x14ac:dyDescent="0.25">
      <c r="A6" s="14">
        <v>1</v>
      </c>
      <c r="B6" s="3"/>
      <c r="C6" s="3"/>
      <c r="D6" s="3"/>
      <c r="E6" s="3"/>
    </row>
    <row r="7" spans="1:6" ht="15.75" x14ac:dyDescent="0.25">
      <c r="A7" s="14">
        <v>2</v>
      </c>
      <c r="B7" s="3"/>
      <c r="C7" s="3"/>
      <c r="D7" s="3"/>
      <c r="E7" s="3"/>
    </row>
    <row r="8" spans="1:6" ht="15.75" x14ac:dyDescent="0.25">
      <c r="A8" s="14">
        <v>3</v>
      </c>
      <c r="B8" s="3"/>
      <c r="C8" s="3"/>
      <c r="D8" s="3"/>
      <c r="E8" s="3"/>
    </row>
    <row r="9" spans="1:6" ht="15.75" x14ac:dyDescent="0.25">
      <c r="A9" s="6"/>
      <c r="B9" s="6"/>
      <c r="C9" s="6"/>
      <c r="D9" s="6"/>
      <c r="E9" s="6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Normal="100" zoomScaleSheetLayoutView="115" workbookViewId="0">
      <selection activeCell="D23" sqref="D23"/>
    </sheetView>
  </sheetViews>
  <sheetFormatPr defaultColWidth="9.109375" defaultRowHeight="15.6" x14ac:dyDescent="0.3"/>
  <cols>
    <col min="1" max="1" width="9.109375" style="11"/>
    <col min="2" max="3" width="19" style="11" customWidth="1"/>
    <col min="4" max="4" width="38.44140625" style="11" customWidth="1"/>
    <col min="5" max="16384" width="9.109375" style="11"/>
  </cols>
  <sheetData>
    <row r="1" spans="1:5" x14ac:dyDescent="0.3">
      <c r="A1" s="6"/>
      <c r="B1" s="6"/>
      <c r="C1" s="6"/>
      <c r="D1" s="27" t="s">
        <v>37</v>
      </c>
    </row>
    <row r="2" spans="1:5" ht="15.75" x14ac:dyDescent="0.25">
      <c r="A2" s="6"/>
      <c r="B2" s="6"/>
      <c r="C2" s="6"/>
      <c r="D2" s="6"/>
    </row>
    <row r="3" spans="1:5" ht="49.5" customHeight="1" x14ac:dyDescent="0.3">
      <c r="A3" s="157" t="s">
        <v>113</v>
      </c>
      <c r="B3" s="157"/>
      <c r="C3" s="157"/>
      <c r="D3" s="157"/>
    </row>
    <row r="4" spans="1:5" ht="81" customHeight="1" x14ac:dyDescent="0.3">
      <c r="A4" s="25" t="s">
        <v>114</v>
      </c>
      <c r="B4" s="28" t="s">
        <v>46</v>
      </c>
      <c r="C4" s="28" t="s">
        <v>47</v>
      </c>
      <c r="D4" s="28" t="s">
        <v>115</v>
      </c>
      <c r="E4" s="13"/>
    </row>
    <row r="5" spans="1:5" ht="15.75" x14ac:dyDescent="0.25">
      <c r="A5" s="26">
        <v>1</v>
      </c>
      <c r="B5" s="26">
        <v>2</v>
      </c>
      <c r="C5" s="26">
        <v>3</v>
      </c>
      <c r="D5" s="26">
        <v>4</v>
      </c>
    </row>
    <row r="6" spans="1:5" ht="15.75" x14ac:dyDescent="0.25">
      <c r="A6" s="61">
        <v>1</v>
      </c>
      <c r="B6" s="60" t="s">
        <v>75</v>
      </c>
      <c r="C6" s="60" t="s">
        <v>75</v>
      </c>
      <c r="D6" s="60" t="s">
        <v>75</v>
      </c>
    </row>
    <row r="7" spans="1:5" ht="15.75" x14ac:dyDescent="0.25">
      <c r="A7" s="6"/>
      <c r="B7" s="6"/>
      <c r="C7" s="6"/>
      <c r="D7" s="6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85" zoomScaleNormal="70" zoomScaleSheetLayoutView="85" workbookViewId="0">
      <selection activeCell="X14" sqref="X14"/>
    </sheetView>
  </sheetViews>
  <sheetFormatPr defaultRowHeight="14.4" x14ac:dyDescent="0.3"/>
  <cols>
    <col min="1" max="1" width="4.88671875" customWidth="1"/>
    <col min="2" max="2" width="19.33203125" customWidth="1"/>
    <col min="3" max="3" width="15.88671875" customWidth="1"/>
    <col min="4" max="4" width="11.33203125" customWidth="1"/>
    <col min="5" max="5" width="7.6640625" customWidth="1"/>
    <col min="7" max="7" width="22.109375" customWidth="1"/>
  </cols>
  <sheetData>
    <row r="1" spans="1:20" s="6" customFormat="1" ht="18" customHeight="1" x14ac:dyDescent="0.3">
      <c r="S1" s="128" t="s">
        <v>36</v>
      </c>
      <c r="T1" s="128"/>
    </row>
    <row r="2" spans="1:20" s="6" customFormat="1" ht="15.75" customHeight="1" x14ac:dyDescent="0.25"/>
    <row r="3" spans="1:20" s="6" customFormat="1" ht="31.5" customHeight="1" x14ac:dyDescent="0.3">
      <c r="A3" s="157" t="s">
        <v>116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</row>
    <row r="4" spans="1:20" s="6" customFormat="1" ht="45" customHeight="1" x14ac:dyDescent="0.3">
      <c r="A4" s="154" t="s">
        <v>20</v>
      </c>
      <c r="B4" s="126" t="s">
        <v>21</v>
      </c>
      <c r="C4" s="126" t="s">
        <v>22</v>
      </c>
      <c r="D4" s="126" t="s">
        <v>23</v>
      </c>
      <c r="E4" s="126" t="s">
        <v>24</v>
      </c>
      <c r="F4" s="126" t="s">
        <v>25</v>
      </c>
      <c r="G4" s="126" t="s">
        <v>0</v>
      </c>
      <c r="H4" s="125" t="s">
        <v>117</v>
      </c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</row>
    <row r="5" spans="1:20" s="6" customFormat="1" ht="15.6" x14ac:dyDescent="0.3">
      <c r="A5" s="156"/>
      <c r="B5" s="126"/>
      <c r="C5" s="126"/>
      <c r="D5" s="126"/>
      <c r="E5" s="126"/>
      <c r="F5" s="126"/>
      <c r="G5" s="126"/>
      <c r="H5" s="3" t="s">
        <v>13</v>
      </c>
      <c r="I5" s="29" t="s">
        <v>2</v>
      </c>
      <c r="J5" s="29" t="s">
        <v>3</v>
      </c>
      <c r="K5" s="29" t="s">
        <v>4</v>
      </c>
      <c r="L5" s="29" t="s">
        <v>118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10</v>
      </c>
      <c r="S5" s="29" t="s">
        <v>11</v>
      </c>
      <c r="T5" s="29" t="s">
        <v>12</v>
      </c>
    </row>
    <row r="6" spans="1:20" s="6" customFormat="1" ht="23.25" customHeigh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</row>
    <row r="7" spans="1:20" s="6" customFormat="1" ht="47.25" customHeight="1" x14ac:dyDescent="0.3">
      <c r="A7" s="167" t="s">
        <v>146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9"/>
    </row>
    <row r="8" spans="1:20" s="6" customFormat="1" ht="21" customHeight="1" x14ac:dyDescent="0.3">
      <c r="A8" s="164">
        <v>1</v>
      </c>
      <c r="B8" s="161" t="s">
        <v>27</v>
      </c>
      <c r="C8" s="140" t="s">
        <v>85</v>
      </c>
      <c r="D8" s="124"/>
      <c r="E8" s="124"/>
      <c r="F8" s="124"/>
      <c r="G8" s="8" t="s">
        <v>13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</row>
    <row r="9" spans="1:20" s="6" customFormat="1" ht="24" customHeight="1" x14ac:dyDescent="0.3">
      <c r="A9" s="165"/>
      <c r="B9" s="162"/>
      <c r="C9" s="140"/>
      <c r="D9" s="124"/>
      <c r="E9" s="124"/>
      <c r="F9" s="124"/>
      <c r="G9" s="4" t="s">
        <v>14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s="6" customFormat="1" ht="33.75" customHeight="1" x14ac:dyDescent="0.3">
      <c r="A10" s="165"/>
      <c r="B10" s="162"/>
      <c r="C10" s="140"/>
      <c r="D10" s="124"/>
      <c r="E10" s="124"/>
      <c r="F10" s="124"/>
      <c r="G10" s="4" t="s">
        <v>15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s="6" customFormat="1" ht="21" customHeight="1" x14ac:dyDescent="0.3">
      <c r="A11" s="165"/>
      <c r="B11" s="162"/>
      <c r="C11" s="140"/>
      <c r="D11" s="124"/>
      <c r="E11" s="124"/>
      <c r="F11" s="124"/>
      <c r="G11" s="4" t="s">
        <v>16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</row>
    <row r="12" spans="1:20" s="6" customFormat="1" ht="33.75" customHeight="1" x14ac:dyDescent="0.3">
      <c r="A12" s="165"/>
      <c r="B12" s="162"/>
      <c r="C12" s="140"/>
      <c r="D12" s="124"/>
      <c r="E12" s="124"/>
      <c r="F12" s="124"/>
      <c r="G12" s="4" t="s">
        <v>17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</row>
    <row r="13" spans="1:20" s="6" customFormat="1" ht="24" customHeight="1" x14ac:dyDescent="0.3">
      <c r="A13" s="165"/>
      <c r="B13" s="162"/>
      <c r="C13" s="124" t="s">
        <v>119</v>
      </c>
      <c r="D13" s="124"/>
      <c r="E13" s="124"/>
      <c r="F13" s="124"/>
      <c r="G13" s="8" t="s">
        <v>13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1:20" s="6" customFormat="1" ht="23.25" customHeight="1" x14ac:dyDescent="0.3">
      <c r="A14" s="165"/>
      <c r="B14" s="162"/>
      <c r="C14" s="124"/>
      <c r="D14" s="124"/>
      <c r="E14" s="124"/>
      <c r="F14" s="124"/>
      <c r="G14" s="4" t="s">
        <v>14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</row>
    <row r="15" spans="1:20" s="6" customFormat="1" ht="33.75" customHeight="1" x14ac:dyDescent="0.3">
      <c r="A15" s="165"/>
      <c r="B15" s="162"/>
      <c r="C15" s="124"/>
      <c r="D15" s="124"/>
      <c r="E15" s="124"/>
      <c r="F15" s="124"/>
      <c r="G15" s="4" t="s">
        <v>15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</row>
    <row r="16" spans="1:20" s="6" customFormat="1" ht="19.5" customHeight="1" x14ac:dyDescent="0.3">
      <c r="A16" s="165"/>
      <c r="B16" s="162"/>
      <c r="C16" s="124"/>
      <c r="D16" s="124"/>
      <c r="E16" s="124"/>
      <c r="F16" s="124"/>
      <c r="G16" s="4" t="s">
        <v>16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s="6" customFormat="1" ht="33.75" customHeight="1" x14ac:dyDescent="0.3">
      <c r="A17" s="166"/>
      <c r="B17" s="163"/>
      <c r="C17" s="124"/>
      <c r="D17" s="124"/>
      <c r="E17" s="124"/>
      <c r="F17" s="124"/>
      <c r="G17" s="4" t="s">
        <v>17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</row>
    <row r="18" spans="1:20" s="6" customFormat="1" ht="19.5" customHeight="1" x14ac:dyDescent="0.3">
      <c r="A18" s="158" t="s">
        <v>120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60"/>
    </row>
    <row r="19" spans="1:20" s="6" customFormat="1" ht="21" customHeight="1" x14ac:dyDescent="0.3">
      <c r="A19" s="124"/>
      <c r="B19" s="124" t="s">
        <v>121</v>
      </c>
      <c r="C19" s="124"/>
      <c r="D19" s="124"/>
      <c r="E19" s="124"/>
      <c r="F19" s="124"/>
      <c r="G19" s="8" t="s">
        <v>13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</row>
    <row r="20" spans="1:20" s="6" customFormat="1" ht="25.5" customHeight="1" x14ac:dyDescent="0.3">
      <c r="A20" s="124"/>
      <c r="B20" s="124"/>
      <c r="C20" s="124"/>
      <c r="D20" s="124"/>
      <c r="E20" s="124"/>
      <c r="F20" s="124"/>
      <c r="G20" s="4" t="s">
        <v>14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</row>
    <row r="21" spans="1:20" s="6" customFormat="1" ht="33.75" customHeight="1" x14ac:dyDescent="0.3">
      <c r="A21" s="124"/>
      <c r="B21" s="124"/>
      <c r="C21" s="124"/>
      <c r="D21" s="124"/>
      <c r="E21" s="124"/>
      <c r="F21" s="124"/>
      <c r="G21" s="4" t="s">
        <v>15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s="6" customFormat="1" ht="23.25" customHeight="1" x14ac:dyDescent="0.3">
      <c r="A22" s="124"/>
      <c r="B22" s="124"/>
      <c r="C22" s="124"/>
      <c r="D22" s="124"/>
      <c r="E22" s="124"/>
      <c r="F22" s="124"/>
      <c r="G22" s="4" t="s">
        <v>16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</row>
    <row r="23" spans="1:20" s="6" customFormat="1" ht="33.75" customHeight="1" x14ac:dyDescent="0.3">
      <c r="A23" s="124"/>
      <c r="B23" s="124"/>
      <c r="C23" s="124"/>
      <c r="D23" s="124"/>
      <c r="E23" s="124"/>
      <c r="F23" s="124"/>
      <c r="G23" s="4" t="s">
        <v>17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</row>
  </sheetData>
  <mergeCells count="26">
    <mergeCell ref="F19:F23"/>
    <mergeCell ref="A4:A5"/>
    <mergeCell ref="B4:B5"/>
    <mergeCell ref="C4:C5"/>
    <mergeCell ref="D4:D5"/>
    <mergeCell ref="C8:C12"/>
    <mergeCell ref="D8:D12"/>
    <mergeCell ref="C19:C23"/>
    <mergeCell ref="D19:D23"/>
    <mergeCell ref="E19:E23"/>
    <mergeCell ref="A19:A23"/>
    <mergeCell ref="B19:B23"/>
    <mergeCell ref="S1:T1"/>
    <mergeCell ref="E4:E5"/>
    <mergeCell ref="F4:F5"/>
    <mergeCell ref="A18:T18"/>
    <mergeCell ref="B8:B17"/>
    <mergeCell ref="C13:E17"/>
    <mergeCell ref="A8:A17"/>
    <mergeCell ref="F13:F17"/>
    <mergeCell ref="A3:T3"/>
    <mergeCell ref="F8:F12"/>
    <mergeCell ref="H4:T4"/>
    <mergeCell ref="E8:E12"/>
    <mergeCell ref="G4:G5"/>
    <mergeCell ref="A7:T7"/>
  </mergeCells>
  <printOptions horizontalCentered="1"/>
  <pageMargins left="0.31496062992125984" right="0.31496062992125984" top="0.39370078740157483" bottom="0.39370078740157483" header="0" footer="0"/>
  <pageSetup paperSize="9" scale="68" firstPageNumber="13" orientation="landscape" useFirstPageNumber="1" verticalDpi="180" r:id="rId1"/>
  <headerFooter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Normal="85" zoomScaleSheetLayoutView="100" workbookViewId="0">
      <selection activeCell="M25" sqref="M25"/>
    </sheetView>
  </sheetViews>
  <sheetFormatPr defaultColWidth="9.109375" defaultRowHeight="15.6" x14ac:dyDescent="0.3"/>
  <cols>
    <col min="1" max="1" width="5.33203125" style="6" customWidth="1"/>
    <col min="2" max="2" width="16.88671875" style="6" customWidth="1"/>
    <col min="3" max="3" width="18.6640625" style="6" customWidth="1"/>
    <col min="4" max="4" width="7.33203125" style="6" customWidth="1"/>
    <col min="5" max="5" width="7.5546875" style="6" customWidth="1"/>
    <col min="6" max="6" width="7.6640625" style="6" customWidth="1"/>
    <col min="7" max="7" width="7.33203125" style="6" customWidth="1"/>
    <col min="8" max="8" width="7.5546875" style="6" customWidth="1"/>
    <col min="9" max="9" width="7.44140625" style="6" customWidth="1"/>
    <col min="10" max="10" width="7.109375" style="6" customWidth="1"/>
    <col min="11" max="11" width="7" style="6" customWidth="1"/>
    <col min="12" max="12" width="6.88671875" style="6" customWidth="1"/>
    <col min="13" max="13" width="7.5546875" style="6" customWidth="1"/>
    <col min="14" max="14" width="6.88671875" style="6" customWidth="1"/>
    <col min="15" max="15" width="7.109375" style="6" customWidth="1"/>
    <col min="16" max="16" width="21" style="6" customWidth="1"/>
    <col min="17" max="16384" width="9.109375" style="6"/>
  </cols>
  <sheetData>
    <row r="1" spans="1:16" x14ac:dyDescent="0.3">
      <c r="P1" s="37" t="s">
        <v>41</v>
      </c>
    </row>
    <row r="3" spans="1:16" ht="31.5" customHeight="1" x14ac:dyDescent="0.3">
      <c r="A3" s="157" t="s">
        <v>136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</row>
    <row r="4" spans="1:16" ht="35.25" customHeight="1" x14ac:dyDescent="0.3">
      <c r="A4" s="154" t="s">
        <v>20</v>
      </c>
      <c r="B4" s="126" t="s">
        <v>38</v>
      </c>
      <c r="C4" s="126" t="s">
        <v>39</v>
      </c>
      <c r="D4" s="125" t="s">
        <v>133</v>
      </c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54" t="s">
        <v>40</v>
      </c>
    </row>
    <row r="5" spans="1:16" s="58" customFormat="1" ht="57" customHeight="1" x14ac:dyDescent="0.3">
      <c r="A5" s="156"/>
      <c r="B5" s="126"/>
      <c r="C5" s="126"/>
      <c r="D5" s="38" t="s">
        <v>2</v>
      </c>
      <c r="E5" s="38" t="s">
        <v>3</v>
      </c>
      <c r="F5" s="38" t="s">
        <v>4</v>
      </c>
      <c r="G5" s="38" t="s">
        <v>118</v>
      </c>
      <c r="H5" s="38" t="s">
        <v>5</v>
      </c>
      <c r="I5" s="38" t="s">
        <v>6</v>
      </c>
      <c r="J5" s="38" t="s">
        <v>7</v>
      </c>
      <c r="K5" s="38" t="s">
        <v>8</v>
      </c>
      <c r="L5" s="38" t="s">
        <v>9</v>
      </c>
      <c r="M5" s="38" t="s">
        <v>10</v>
      </c>
      <c r="N5" s="38" t="s">
        <v>11</v>
      </c>
      <c r="O5" s="59" t="s">
        <v>12</v>
      </c>
      <c r="P5" s="155"/>
    </row>
    <row r="6" spans="1:16" s="58" customFormat="1" ht="18" customHeigh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  <c r="P6" s="38">
        <v>16</v>
      </c>
    </row>
    <row r="7" spans="1:16" ht="15.75" x14ac:dyDescent="0.25">
      <c r="A7" s="60">
        <v>1</v>
      </c>
      <c r="B7" s="60" t="s">
        <v>75</v>
      </c>
      <c r="C7" s="60" t="s">
        <v>75</v>
      </c>
      <c r="D7" s="60" t="s">
        <v>75</v>
      </c>
      <c r="E7" s="60" t="s">
        <v>75</v>
      </c>
      <c r="F7" s="60" t="s">
        <v>75</v>
      </c>
      <c r="G7" s="60" t="s">
        <v>75</v>
      </c>
      <c r="H7" s="60" t="s">
        <v>75</v>
      </c>
      <c r="I7" s="60" t="s">
        <v>75</v>
      </c>
      <c r="J7" s="60" t="s">
        <v>75</v>
      </c>
      <c r="K7" s="60" t="s">
        <v>75</v>
      </c>
      <c r="L7" s="60" t="s">
        <v>75</v>
      </c>
      <c r="M7" s="60" t="s">
        <v>75</v>
      </c>
      <c r="N7" s="60" t="s">
        <v>75</v>
      </c>
      <c r="O7" s="60" t="s">
        <v>75</v>
      </c>
      <c r="P7" s="60" t="s">
        <v>75</v>
      </c>
    </row>
  </sheetData>
  <mergeCells count="6">
    <mergeCell ref="A3:P3"/>
    <mergeCell ref="P4:P5"/>
    <mergeCell ref="D4:O4"/>
    <mergeCell ref="A4:A5"/>
    <mergeCell ref="B4:B5"/>
    <mergeCell ref="C4:C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tR19x9JZt+5J76KjJ0i16aLN18jMVbHasL3A1eHONGc=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48sCYa4mbS1cCmXC9EDuEqE7DD19HhioC8L9QPca5V8=</DigestValue>
    </Reference>
  </SignedInfo>
  <SignatureValue>Jy57q0Q/iveIVRTg/fRAeJqhOTq/H/3eD69ugaimac+dpFVa9ifuFiye+P/8uLlx
ZIpCqv4jF3abup+dFXiesw==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worksheets/sheet7.xml?ContentType=application/vnd.openxmlformats-officedocument.spreadsheetml.worksheet+xml">
        <DigestMethod Algorithm="http://www.w3.org/2000/09/xmldsig#sha1"/>
        <DigestValue>zm2jP0FO5eFnwQQloiGegVDy+Fo=
</DigestValue>
      </Reference>
      <Reference URI="/xl/worksheets/sheet9.xml?ContentType=application/vnd.openxmlformats-officedocument.spreadsheetml.worksheet+xml">
        <DigestMethod Algorithm="http://www.w3.org/2000/09/xmldsig#sha1"/>
        <DigestValue>adCVk8rji19dzdkAsZ56gEyMniE=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11.xml?ContentType=application/vnd.openxmlformats-officedocument.spreadsheetml.worksheet+xml">
        <DigestMethod Algorithm="http://www.w3.org/2000/09/xmldsig#sha1"/>
        <DigestValue>k37rnikfjbQ0+QvRJkebi4wimBI=
</DigestValue>
      </Reference>
      <Reference URI="/xl/sharedStrings.xml?ContentType=application/vnd.openxmlformats-officedocument.spreadsheetml.sharedStrings+xml">
        <DigestMethod Algorithm="http://www.w3.org/2000/09/xmldsig#sha1"/>
        <DigestValue>lBDDYDYiZDt2nZpf1UD+nkKxACg=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jbfZNH/cWksdHuGHCk6S164NgbM=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Vsv1px9nEnObFSGxAm3MQW3VZeM=
</DigestValue>
      </Reference>
      <Reference URI="/xl/worksheets/sheet5.xml?ContentType=application/vnd.openxmlformats-officedocument.spreadsheetml.worksheet+xml">
        <DigestMethod Algorithm="http://www.w3.org/2000/09/xmldsig#sha1"/>
        <DigestValue>K+Zi0ioLdMFtgs95Zly07ZHR/0M=
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jbfZNH/cWksdHuGHCk6S164NgbM=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YAOVZLMybkH1nmlh2oa5gyu/q3s=
</DigestValue>
      </Reference>
      <Reference URI="/xl/worksheets/sheet8.xml?ContentType=application/vnd.openxmlformats-officedocument.spreadsheetml.worksheet+xml">
        <DigestMethod Algorithm="http://www.w3.org/2000/09/xmldsig#sha1"/>
        <DigestValue>GqQ5yx0IvcY3q8yega5mli/2QL8=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6.xml?ContentType=application/vnd.openxmlformats-officedocument.spreadsheetml.worksheet+xml">
        <DigestMethod Algorithm="http://www.w3.org/2000/09/xmldsig#sha1"/>
        <DigestValue>XnSuJSY5vscmL/DoUj5CyCphDS8=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10.xml?ContentType=application/vnd.openxmlformats-officedocument.spreadsheetml.worksheet+xml">
        <DigestMethod Algorithm="http://www.w3.org/2000/09/xmldsig#sha1"/>
        <DigestValue>fSDZyAr+C6CVItcr3hi+Ezg7BqQ=
</DigestValue>
      </Reference>
      <Reference URI="/xl/worksheets/sheet15.xml?ContentType=application/vnd.openxmlformats-officedocument.spreadsheetml.worksheet+xml">
        <DigestMethod Algorithm="http://www.w3.org/2000/09/xmldsig#sha1"/>
        <DigestValue>hA9bFQS6wdtpitw/cu4yRgkQ8AE=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+52s2FWp0OetVDvlc7/JweEvf1Y=
</DigestValue>
      </Reference>
      <Reference URI="/xl/worksheets/sheet14.xml?ContentType=application/vnd.openxmlformats-officedocument.spreadsheetml.worksheet+xml">
        <DigestMethod Algorithm="http://www.w3.org/2000/09/xmldsig#sha1"/>
        <DigestValue>FMXuoH1hRR6BN7SU+XT1ExOy8f4=
</DigestValue>
      </Reference>
      <Reference URI="/xl/calcChain.xml?ContentType=application/vnd.openxmlformats-officedocument.spreadsheetml.calcChain+xml">
        <DigestMethod Algorithm="http://www.w3.org/2000/09/xmldsig#sha1"/>
        <DigestValue>2sVUv+ZyPIbtay/3o0bM/QtzS1o=
</DigestValue>
      </Reference>
      <Reference URI="/xl/worksheets/sheet2.xml?ContentType=application/vnd.openxmlformats-officedocument.spreadsheetml.worksheet+xml">
        <DigestMethod Algorithm="http://www.w3.org/2000/09/xmldsig#sha1"/>
        <DigestValue>QEl1bVa6zr/aAErRvRJj6lXBfcg=
</DigestValue>
      </Reference>
      <Reference URI="/xl/printerSettings/printerSettings15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4.xml?ContentType=application/vnd.openxmlformats-officedocument.spreadsheetml.worksheet+xml">
        <DigestMethod Algorithm="http://www.w3.org/2000/09/xmldsig#sha1"/>
        <DigestValue>mbvjcOL2cduTEVi8aAurc5irPpE=
</DigestValue>
      </Reference>
      <Reference URI="/xl/printerSettings/printerSettings14.bin?ContentType=application/vnd.openxmlformats-officedocument.spreadsheetml.printerSettings">
        <DigestMethod Algorithm="http://www.w3.org/2000/09/xmldsig#sha1"/>
        <DigestValue>Vsv1px9nEnObFSGxAm3MQW3VZeM=
</DigestValue>
      </Reference>
      <Reference URI="/xl/workbook.xml?ContentType=application/vnd.openxmlformats-officedocument.spreadsheetml.sheet.main+xml">
        <DigestMethod Algorithm="http://www.w3.org/2000/09/xmldsig#sha1"/>
        <DigestValue>sHdQdUZH9QJFxpWhfcHAUWrxLts=
</DigestValue>
      </Reference>
      <Reference URI="/xl/worksheets/sheet3.xml?ContentType=application/vnd.openxmlformats-officedocument.spreadsheetml.worksheet+xml">
        <DigestMethod Algorithm="http://www.w3.org/2000/09/xmldsig#sha1"/>
        <DigestValue>dg6DHWW47AzlsDNSw+gYzp5KnNo=
</DigestValue>
      </Reference>
      <Reference URI="/xl/printerSettings/printerSettings13.bin?ContentType=application/vnd.openxmlformats-officedocument.spreadsheetml.printerSettings">
        <DigestMethod Algorithm="http://www.w3.org/2000/09/xmldsig#sha1"/>
        <DigestValue>+52s2FWp0OetVDvlc7/JweEvf1Y=
</DigestValue>
      </Reference>
      <Reference URI="/xl/worksheets/sheet1.xml?ContentType=application/vnd.openxmlformats-officedocument.spreadsheetml.worksheet+xml">
        <DigestMethod Algorithm="http://www.w3.org/2000/09/xmldsig#sha1"/>
        <DigestValue>VErAa3yLbYBUxp6i1VkjaBIitYI=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worksheets/sheet13.xml?ContentType=application/vnd.openxmlformats-officedocument.spreadsheetml.worksheet+xml">
        <DigestMethod Algorithm="http://www.w3.org/2000/09/xmldsig#sha1"/>
        <DigestValue>6zwwgWun6ebcK5P9UQzh7+X/ioM=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Vsv1px9nEnObFSGxAm3MQW3VZeM=
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+52s2FWp0OetVDvlc7/JweEvf1Y=
</DigestValue>
      </Reference>
      <Reference URI="/xl/styles.xml?ContentType=application/vnd.openxmlformats-officedocument.spreadsheetml.styles+xml">
        <DigestMethod Algorithm="http://www.w3.org/2000/09/xmldsig#sha1"/>
        <DigestValue>B7V6KdY8F7C8N+bikGyVSlQ94cc=
</DigestValue>
      </Reference>
      <Reference URI="/xl/printerSettings/printerSettings12.bin?ContentType=application/vnd.openxmlformats-officedocument.spreadsheetml.printerSettings">
        <DigestMethod Algorithm="http://www.w3.org/2000/09/xmldsig#sha1"/>
        <DigestValue>YsFXcH83v+0lbLdwyzeCjkrslGs=
</DigestValue>
      </Reference>
      <Reference URI="/xl/worksheets/sheet12.xml?ContentType=application/vnd.openxmlformats-officedocument.spreadsheetml.worksheet+xml">
        <DigestMethod Algorithm="http://www.w3.org/2000/09/xmldsig#sha1"/>
        <DigestValue>9CcOskgUeDxQlcZJJPb8qhbRuB4=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Vclzwqg39PLFkJdzcx3F8AQsaJo=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U7CUEIIjus89uV8hommNXczPLCs=
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wq4CjvcIXrAyAs/vmq7dZAl44ms=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n+0vGARnVcePbMd38IPwNKCZjEA=
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
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3"/>
            <mdssi:RelationshipReference SourceId="rId7"/>
            <mdssi:RelationshipReference SourceId="rId12"/>
            <mdssi:RelationshipReference SourceId="rId17"/>
            <mdssi:RelationshipReference SourceId="rId2"/>
            <mdssi:RelationshipReference SourceId="rId16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19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GYzek7L/o82jvydejZWrrPRmx4k=
</DigestValue>
      </Reference>
    </Manifest>
    <SignatureProperties>
      <SignatureProperty Id="idSignatureTime" Target="#idPackageSignature">
        <mdssi:SignatureTime>
          <mdssi:Format>YYYY-MM-DDThh:mm:ssTZD</mdssi:Format>
          <mdssi:Value>2020-10-28T09:53:19Z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2020-10-28T09:53:19Z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2 Осн.мероприятия</vt:lpstr>
      <vt:lpstr>3. Портфели</vt:lpstr>
      <vt:lpstr>4. Хар-ка осн. мер.</vt:lpstr>
      <vt:lpstr>5. Свод показ.мун.зад.</vt:lpstr>
      <vt:lpstr>6. Перечень рисков</vt:lpstr>
      <vt:lpstr>8. Перечень объектов</vt:lpstr>
      <vt:lpstr>3 Перечень объектов</vt:lpstr>
      <vt:lpstr>4 Портфели</vt:lpstr>
      <vt:lpstr>5 Сводные показатели</vt:lpstr>
      <vt:lpstr>6 Перечень рисков</vt:lpstr>
      <vt:lpstr>7 Перечень об.кап.строит</vt:lpstr>
      <vt:lpstr>8 Пл мероп оц эф-ти</vt:lpstr>
      <vt:lpstr>9 Предложения граждан</vt:lpstr>
      <vt:lpstr>5. Свод показ.мун.зад..</vt:lpstr>
      <vt:lpstr>4. Хар-ка осн. мер..</vt:lpstr>
      <vt:lpstr>'2 Осн.мероприятия'!Заголовки_для_печати</vt:lpstr>
      <vt:lpstr>'2 Осн.мероприятия'!Область_печати</vt:lpstr>
      <vt:lpstr>'5 Сводные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2020-10-28T09:53:19Z</dcterms:modified>
</cp:coreProperties>
</file>