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2" windowWidth="23136" windowHeight="11508"/>
  </bookViews>
  <sheets>
    <sheet name="таблица 2 " sheetId="1" r:id="rId1"/>
  </sheets>
  <definedNames>
    <definedName name="_xlnm.Print_Titles" localSheetId="0">'таблица 2 '!$8:$11</definedName>
  </definedNames>
  <calcPr calcId="144525"/>
</workbook>
</file>

<file path=xl/calcChain.xml><?xml version="1.0" encoding="utf-8"?>
<calcChain xmlns="http://schemas.openxmlformats.org/spreadsheetml/2006/main">
  <c r="G16" i="1" l="1"/>
  <c r="I119" i="1" l="1"/>
  <c r="H119" i="1"/>
  <c r="G119" i="1"/>
  <c r="I118" i="1"/>
  <c r="H118" i="1"/>
  <c r="G118" i="1"/>
  <c r="I117" i="1"/>
  <c r="I115" i="1" s="1"/>
  <c r="H117" i="1"/>
  <c r="G117" i="1"/>
  <c r="I116" i="1"/>
  <c r="H116" i="1"/>
  <c r="H115" i="1" s="1"/>
  <c r="G116" i="1"/>
  <c r="I99" i="1"/>
  <c r="H99" i="1"/>
  <c r="G99" i="1"/>
  <c r="I94" i="1"/>
  <c r="H94" i="1"/>
  <c r="G94" i="1"/>
  <c r="I89" i="1"/>
  <c r="H89" i="1"/>
  <c r="G89" i="1"/>
  <c r="I83" i="1"/>
  <c r="H83" i="1"/>
  <c r="G83" i="1"/>
  <c r="I80" i="1"/>
  <c r="I106" i="1" s="1"/>
  <c r="I77" i="1"/>
  <c r="H77" i="1"/>
  <c r="G77" i="1"/>
  <c r="I76" i="1"/>
  <c r="H76" i="1"/>
  <c r="G76" i="1"/>
  <c r="I75" i="1"/>
  <c r="H75" i="1"/>
  <c r="G75" i="1"/>
  <c r="I74" i="1"/>
  <c r="H74" i="1"/>
  <c r="G74" i="1"/>
  <c r="I68" i="1"/>
  <c r="H68" i="1"/>
  <c r="G68" i="1"/>
  <c r="I67" i="1"/>
  <c r="H67" i="1"/>
  <c r="G67" i="1"/>
  <c r="I66" i="1"/>
  <c r="H66" i="1"/>
  <c r="G66" i="1"/>
  <c r="I65" i="1"/>
  <c r="H65" i="1"/>
  <c r="G65" i="1"/>
  <c r="I64" i="1"/>
  <c r="H64" i="1"/>
  <c r="H63" i="1" s="1"/>
  <c r="G64" i="1"/>
  <c r="I58" i="1"/>
  <c r="H58" i="1"/>
  <c r="G58" i="1"/>
  <c r="I57" i="1"/>
  <c r="H57" i="1"/>
  <c r="G57" i="1"/>
  <c r="I56" i="1"/>
  <c r="H56" i="1"/>
  <c r="G56" i="1"/>
  <c r="I55" i="1"/>
  <c r="I53" i="1" s="1"/>
  <c r="H55" i="1"/>
  <c r="G55" i="1"/>
  <c r="I54" i="1"/>
  <c r="H54" i="1"/>
  <c r="H53" i="1" s="1"/>
  <c r="G54" i="1"/>
  <c r="I48" i="1"/>
  <c r="H48" i="1"/>
  <c r="G48" i="1"/>
  <c r="I47" i="1"/>
  <c r="H47" i="1"/>
  <c r="G47" i="1"/>
  <c r="I46" i="1"/>
  <c r="H46" i="1"/>
  <c r="G46" i="1"/>
  <c r="I45" i="1"/>
  <c r="H45" i="1"/>
  <c r="H43" i="1" s="1"/>
  <c r="G45" i="1"/>
  <c r="I44" i="1"/>
  <c r="H44" i="1"/>
  <c r="G44" i="1"/>
  <c r="I38" i="1"/>
  <c r="H38" i="1"/>
  <c r="G38" i="1"/>
  <c r="I37" i="1"/>
  <c r="I82" i="1" s="1"/>
  <c r="I108" i="1" s="1"/>
  <c r="H37" i="1"/>
  <c r="H114" i="1" s="1"/>
  <c r="G37" i="1"/>
  <c r="G114" i="1" s="1"/>
  <c r="I36" i="1"/>
  <c r="H36" i="1"/>
  <c r="I35" i="1"/>
  <c r="H35" i="1"/>
  <c r="H80" i="1" s="1"/>
  <c r="H106" i="1" s="1"/>
  <c r="G35" i="1"/>
  <c r="G80" i="1" s="1"/>
  <c r="G106" i="1" s="1"/>
  <c r="I34" i="1"/>
  <c r="I111" i="1" s="1"/>
  <c r="H34" i="1"/>
  <c r="H111" i="1" s="1"/>
  <c r="G34" i="1"/>
  <c r="G79" i="1" s="1"/>
  <c r="I28" i="1"/>
  <c r="H28" i="1"/>
  <c r="G28" i="1"/>
  <c r="I23" i="1"/>
  <c r="H23" i="1"/>
  <c r="G23" i="1"/>
  <c r="I18" i="1"/>
  <c r="H18" i="1"/>
  <c r="G18" i="1"/>
  <c r="G36" i="1"/>
  <c r="G107" i="1" s="1"/>
  <c r="I13" i="1"/>
  <c r="H13" i="1"/>
  <c r="G13" i="1"/>
  <c r="H81" i="1" l="1"/>
  <c r="H107" i="1"/>
  <c r="G53" i="1"/>
  <c r="H73" i="1"/>
  <c r="I73" i="1"/>
  <c r="I79" i="1"/>
  <c r="I105" i="1" s="1"/>
  <c r="I104" i="1" s="1"/>
  <c r="I81" i="1"/>
  <c r="I107" i="1"/>
  <c r="I63" i="1"/>
  <c r="G82" i="1"/>
  <c r="G108" i="1" s="1"/>
  <c r="G112" i="1"/>
  <c r="I43" i="1"/>
  <c r="G63" i="1"/>
  <c r="G73" i="1"/>
  <c r="H79" i="1"/>
  <c r="H105" i="1" s="1"/>
  <c r="H82" i="1"/>
  <c r="H108" i="1" s="1"/>
  <c r="I114" i="1"/>
  <c r="G43" i="1"/>
  <c r="G115" i="1"/>
  <c r="I33" i="1"/>
  <c r="H113" i="1"/>
  <c r="G113" i="1"/>
  <c r="G81" i="1"/>
  <c r="G78" i="1" s="1"/>
  <c r="G105" i="1"/>
  <c r="H104" i="1"/>
  <c r="I78" i="1"/>
  <c r="G33" i="1"/>
  <c r="H112" i="1"/>
  <c r="H110" i="1" s="1"/>
  <c r="H33" i="1"/>
  <c r="I112" i="1"/>
  <c r="I110" i="1" s="1"/>
  <c r="H78" i="1"/>
  <c r="G111" i="1"/>
  <c r="I113" i="1"/>
  <c r="G104" i="1" l="1"/>
  <c r="G110" i="1"/>
  <c r="F51" i="1"/>
  <c r="M23" i="1" l="1"/>
  <c r="Q23" i="1"/>
  <c r="P23" i="1"/>
  <c r="O23" i="1"/>
  <c r="N23" i="1"/>
  <c r="Q16" i="1"/>
  <c r="P16" i="1"/>
  <c r="O16" i="1"/>
  <c r="N16" i="1"/>
  <c r="M16" i="1"/>
  <c r="M36" i="1" s="1"/>
  <c r="L16" i="1"/>
  <c r="L36" i="1" s="1"/>
  <c r="L107" i="1" s="1"/>
  <c r="M107" i="1" l="1"/>
  <c r="M81" i="1"/>
  <c r="E103" i="1"/>
  <c r="E102" i="1"/>
  <c r="E101" i="1"/>
  <c r="E100" i="1"/>
  <c r="E98" i="1"/>
  <c r="E97" i="1"/>
  <c r="E96" i="1"/>
  <c r="E95" i="1"/>
  <c r="E93" i="1"/>
  <c r="E92" i="1"/>
  <c r="E91" i="1"/>
  <c r="E90" i="1"/>
  <c r="E87" i="1"/>
  <c r="E85" i="1"/>
  <c r="E84" i="1"/>
  <c r="E72" i="1"/>
  <c r="E71" i="1"/>
  <c r="E70" i="1"/>
  <c r="E69" i="1"/>
  <c r="E62" i="1"/>
  <c r="E61" i="1"/>
  <c r="E60" i="1"/>
  <c r="E59" i="1"/>
  <c r="E52" i="1"/>
  <c r="E51" i="1"/>
  <c r="E50" i="1"/>
  <c r="E49" i="1"/>
  <c r="E42" i="1"/>
  <c r="E41" i="1"/>
  <c r="E40" i="1"/>
  <c r="E39" i="1"/>
  <c r="E32" i="1"/>
  <c r="E31" i="1"/>
  <c r="E30" i="1"/>
  <c r="E29" i="1"/>
  <c r="E27" i="1"/>
  <c r="E26" i="1"/>
  <c r="E25" i="1"/>
  <c r="E24" i="1"/>
  <c r="E22" i="1"/>
  <c r="E21" i="1"/>
  <c r="E20" i="1"/>
  <c r="E19" i="1"/>
  <c r="E15" i="1"/>
  <c r="E17" i="1"/>
  <c r="E14" i="1"/>
  <c r="Q119" i="1"/>
  <c r="P119" i="1"/>
  <c r="O119" i="1"/>
  <c r="N119" i="1"/>
  <c r="M119" i="1"/>
  <c r="Q118" i="1"/>
  <c r="P118" i="1"/>
  <c r="O118" i="1"/>
  <c r="N118" i="1"/>
  <c r="M118" i="1"/>
  <c r="Q117" i="1"/>
  <c r="P117" i="1"/>
  <c r="O117" i="1"/>
  <c r="N117" i="1"/>
  <c r="M117" i="1"/>
  <c r="Q116" i="1"/>
  <c r="P116" i="1"/>
  <c r="O116" i="1"/>
  <c r="O115" i="1" s="1"/>
  <c r="N116" i="1"/>
  <c r="M116" i="1"/>
  <c r="P115" i="1"/>
  <c r="N115" i="1"/>
  <c r="Q99" i="1"/>
  <c r="P99" i="1"/>
  <c r="O99" i="1"/>
  <c r="N99" i="1"/>
  <c r="M99" i="1"/>
  <c r="Q94" i="1"/>
  <c r="P94" i="1"/>
  <c r="O94" i="1"/>
  <c r="N94" i="1"/>
  <c r="M94" i="1"/>
  <c r="Q89" i="1"/>
  <c r="P89" i="1"/>
  <c r="O89" i="1"/>
  <c r="N89" i="1"/>
  <c r="M89" i="1"/>
  <c r="Q83" i="1"/>
  <c r="P83" i="1"/>
  <c r="O83" i="1"/>
  <c r="N83" i="1"/>
  <c r="M83" i="1"/>
  <c r="Q77" i="1"/>
  <c r="P77" i="1"/>
  <c r="O77" i="1"/>
  <c r="N77" i="1"/>
  <c r="M77" i="1"/>
  <c r="Q76" i="1"/>
  <c r="P76" i="1"/>
  <c r="O76" i="1"/>
  <c r="N76" i="1"/>
  <c r="M76" i="1"/>
  <c r="Q75" i="1"/>
  <c r="P75" i="1"/>
  <c r="P73" i="1" s="1"/>
  <c r="O75" i="1"/>
  <c r="N75" i="1"/>
  <c r="M75" i="1"/>
  <c r="Q74" i="1"/>
  <c r="Q73" i="1" s="1"/>
  <c r="P74" i="1"/>
  <c r="O74" i="1"/>
  <c r="N74" i="1"/>
  <c r="N73" i="1" s="1"/>
  <c r="M74" i="1"/>
  <c r="M73" i="1" s="1"/>
  <c r="Q68" i="1"/>
  <c r="P68" i="1"/>
  <c r="O68" i="1"/>
  <c r="N68" i="1"/>
  <c r="M68" i="1"/>
  <c r="Q67" i="1"/>
  <c r="P67" i="1"/>
  <c r="O67" i="1"/>
  <c r="N67" i="1"/>
  <c r="M67" i="1"/>
  <c r="Q66" i="1"/>
  <c r="P66" i="1"/>
  <c r="O66" i="1"/>
  <c r="N66" i="1"/>
  <c r="N63" i="1" s="1"/>
  <c r="M66" i="1"/>
  <c r="Q65" i="1"/>
  <c r="P65" i="1"/>
  <c r="O65" i="1"/>
  <c r="N65" i="1"/>
  <c r="M65" i="1"/>
  <c r="Q64" i="1"/>
  <c r="P64" i="1"/>
  <c r="O64" i="1"/>
  <c r="N64" i="1"/>
  <c r="M64" i="1"/>
  <c r="M63" i="1" s="1"/>
  <c r="P63" i="1"/>
  <c r="Q58" i="1"/>
  <c r="P58" i="1"/>
  <c r="O58" i="1"/>
  <c r="N58" i="1"/>
  <c r="M58" i="1"/>
  <c r="Q57" i="1"/>
  <c r="P57" i="1"/>
  <c r="O57" i="1"/>
  <c r="N57" i="1"/>
  <c r="M57" i="1"/>
  <c r="Q56" i="1"/>
  <c r="P56" i="1"/>
  <c r="O56" i="1"/>
  <c r="N56" i="1"/>
  <c r="M56" i="1"/>
  <c r="Q55" i="1"/>
  <c r="P55" i="1"/>
  <c r="O55" i="1"/>
  <c r="N55" i="1"/>
  <c r="M55" i="1"/>
  <c r="Q54" i="1"/>
  <c r="P54" i="1"/>
  <c r="O54" i="1"/>
  <c r="O53" i="1" s="1"/>
  <c r="N54" i="1"/>
  <c r="M54" i="1"/>
  <c r="N53" i="1"/>
  <c r="Q48" i="1"/>
  <c r="P48" i="1"/>
  <c r="O48" i="1"/>
  <c r="N48" i="1"/>
  <c r="M48" i="1"/>
  <c r="Q47" i="1"/>
  <c r="P47" i="1"/>
  <c r="O47" i="1"/>
  <c r="N47" i="1"/>
  <c r="M47" i="1"/>
  <c r="Q46" i="1"/>
  <c r="P46" i="1"/>
  <c r="O46" i="1"/>
  <c r="N46" i="1"/>
  <c r="M46" i="1"/>
  <c r="Q45" i="1"/>
  <c r="P45" i="1"/>
  <c r="P43" i="1" s="1"/>
  <c r="O45" i="1"/>
  <c r="N45" i="1"/>
  <c r="M45" i="1"/>
  <c r="Q44" i="1"/>
  <c r="Q43" i="1" s="1"/>
  <c r="P44" i="1"/>
  <c r="O44" i="1"/>
  <c r="N44" i="1"/>
  <c r="M44" i="1"/>
  <c r="M43" i="1" s="1"/>
  <c r="Q38" i="1"/>
  <c r="P38" i="1"/>
  <c r="O38" i="1"/>
  <c r="N38" i="1"/>
  <c r="M38" i="1"/>
  <c r="Q37" i="1"/>
  <c r="Q114" i="1" s="1"/>
  <c r="P37" i="1"/>
  <c r="P82" i="1" s="1"/>
  <c r="P108" i="1" s="1"/>
  <c r="O37" i="1"/>
  <c r="O114" i="1" s="1"/>
  <c r="N37" i="1"/>
  <c r="N114" i="1" s="1"/>
  <c r="M37" i="1"/>
  <c r="M114" i="1" s="1"/>
  <c r="Q35" i="1"/>
  <c r="Q112" i="1" s="1"/>
  <c r="P35" i="1"/>
  <c r="P112" i="1" s="1"/>
  <c r="O35" i="1"/>
  <c r="O112" i="1" s="1"/>
  <c r="N35" i="1"/>
  <c r="N80" i="1" s="1"/>
  <c r="N106" i="1" s="1"/>
  <c r="M35" i="1"/>
  <c r="M112" i="1" s="1"/>
  <c r="Q34" i="1"/>
  <c r="Q111" i="1" s="1"/>
  <c r="P34" i="1"/>
  <c r="P111" i="1" s="1"/>
  <c r="O34" i="1"/>
  <c r="O79" i="1" s="1"/>
  <c r="N34" i="1"/>
  <c r="N111" i="1" s="1"/>
  <c r="M34" i="1"/>
  <c r="M111" i="1" s="1"/>
  <c r="Q28" i="1"/>
  <c r="P28" i="1"/>
  <c r="O28" i="1"/>
  <c r="N28" i="1"/>
  <c r="M28" i="1"/>
  <c r="Q18" i="1"/>
  <c r="P18" i="1"/>
  <c r="O18" i="1"/>
  <c r="N18" i="1"/>
  <c r="M18" i="1"/>
  <c r="N36" i="1"/>
  <c r="O63" i="1" l="1"/>
  <c r="O80" i="1"/>
  <c r="O106" i="1" s="1"/>
  <c r="Q82" i="1"/>
  <c r="Q108" i="1" s="1"/>
  <c r="E89" i="1"/>
  <c r="N79" i="1"/>
  <c r="N105" i="1" s="1"/>
  <c r="Q80" i="1"/>
  <c r="Q106" i="1" s="1"/>
  <c r="Q63" i="1"/>
  <c r="P79" i="1"/>
  <c r="M82" i="1"/>
  <c r="M108" i="1" s="1"/>
  <c r="N107" i="1"/>
  <c r="N104" i="1" s="1"/>
  <c r="N81" i="1"/>
  <c r="O43" i="1"/>
  <c r="N43" i="1"/>
  <c r="M53" i="1"/>
  <c r="Q53" i="1"/>
  <c r="P53" i="1"/>
  <c r="O73" i="1"/>
  <c r="M80" i="1"/>
  <c r="M106" i="1" s="1"/>
  <c r="O82" i="1"/>
  <c r="O108" i="1" s="1"/>
  <c r="M115" i="1"/>
  <c r="Q115" i="1"/>
  <c r="N113" i="1"/>
  <c r="N33" i="1"/>
  <c r="O105" i="1"/>
  <c r="O36" i="1"/>
  <c r="O13" i="1"/>
  <c r="M13" i="1"/>
  <c r="Q36" i="1"/>
  <c r="Q13" i="1"/>
  <c r="P36" i="1"/>
  <c r="P13" i="1"/>
  <c r="O33" i="1"/>
  <c r="M79" i="1"/>
  <c r="Q79" i="1"/>
  <c r="P80" i="1"/>
  <c r="P106" i="1" s="1"/>
  <c r="N82" i="1"/>
  <c r="N108" i="1" s="1"/>
  <c r="P105" i="1"/>
  <c r="O111" i="1"/>
  <c r="N112" i="1"/>
  <c r="P114" i="1"/>
  <c r="N13" i="1"/>
  <c r="P33" i="1" l="1"/>
  <c r="P107" i="1"/>
  <c r="P104" i="1" s="1"/>
  <c r="P81" i="1"/>
  <c r="O107" i="1"/>
  <c r="O81" i="1"/>
  <c r="N110" i="1"/>
  <c r="Q33" i="1"/>
  <c r="Q107" i="1"/>
  <c r="Q81" i="1"/>
  <c r="M33" i="1"/>
  <c r="N78" i="1"/>
  <c r="P113" i="1"/>
  <c r="P110" i="1" s="1"/>
  <c r="M113" i="1"/>
  <c r="O113" i="1"/>
  <c r="O110" i="1" s="1"/>
  <c r="Q105" i="1"/>
  <c r="M105" i="1"/>
  <c r="Q113" i="1"/>
  <c r="Q110" i="1" s="1"/>
  <c r="P78" i="1" l="1"/>
  <c r="M104" i="1"/>
  <c r="M110" i="1"/>
  <c r="O104" i="1"/>
  <c r="O78" i="1"/>
  <c r="Q78" i="1"/>
  <c r="M78" i="1"/>
  <c r="Q104" i="1"/>
  <c r="F36" i="1" l="1"/>
  <c r="F81" i="1" l="1"/>
  <c r="F107" i="1"/>
  <c r="F23" i="1"/>
  <c r="K16" i="1" l="1"/>
  <c r="J16" i="1"/>
  <c r="E16" i="1" s="1"/>
  <c r="E13" i="1" s="1"/>
  <c r="J116" i="1" l="1"/>
  <c r="K116" i="1"/>
  <c r="L116" i="1"/>
  <c r="J117" i="1"/>
  <c r="K117" i="1"/>
  <c r="L117" i="1"/>
  <c r="J118" i="1"/>
  <c r="K118" i="1"/>
  <c r="L118" i="1"/>
  <c r="J119" i="1"/>
  <c r="K119" i="1"/>
  <c r="L119" i="1"/>
  <c r="F117" i="1"/>
  <c r="E117" i="1" s="1"/>
  <c r="F118" i="1"/>
  <c r="F119" i="1"/>
  <c r="F116" i="1"/>
  <c r="L99" i="1"/>
  <c r="K99" i="1"/>
  <c r="J99" i="1"/>
  <c r="F99" i="1"/>
  <c r="E99" i="1"/>
  <c r="L94" i="1"/>
  <c r="K94" i="1"/>
  <c r="J94" i="1"/>
  <c r="F94" i="1"/>
  <c r="L89" i="1"/>
  <c r="K89" i="1"/>
  <c r="J89" i="1"/>
  <c r="F89" i="1"/>
  <c r="L83" i="1"/>
  <c r="K83" i="1"/>
  <c r="J83" i="1"/>
  <c r="F75" i="1"/>
  <c r="L77" i="1"/>
  <c r="K77" i="1"/>
  <c r="J77" i="1"/>
  <c r="F77" i="1"/>
  <c r="L76" i="1"/>
  <c r="K76" i="1"/>
  <c r="J76" i="1"/>
  <c r="F76" i="1"/>
  <c r="L75" i="1"/>
  <c r="L73" i="1" s="1"/>
  <c r="K75" i="1"/>
  <c r="J75" i="1"/>
  <c r="L74" i="1"/>
  <c r="K74" i="1"/>
  <c r="J74" i="1"/>
  <c r="F74" i="1"/>
  <c r="L68" i="1"/>
  <c r="K68" i="1"/>
  <c r="J68" i="1"/>
  <c r="F68" i="1"/>
  <c r="L67" i="1"/>
  <c r="K67" i="1"/>
  <c r="J67" i="1"/>
  <c r="F67" i="1"/>
  <c r="E67" i="1" s="1"/>
  <c r="L66" i="1"/>
  <c r="K66" i="1"/>
  <c r="J66" i="1"/>
  <c r="F66" i="1"/>
  <c r="E66" i="1" s="1"/>
  <c r="L65" i="1"/>
  <c r="K65" i="1"/>
  <c r="J65" i="1"/>
  <c r="F65" i="1"/>
  <c r="E65" i="1" s="1"/>
  <c r="L64" i="1"/>
  <c r="L63" i="1" s="1"/>
  <c r="K64" i="1"/>
  <c r="J64" i="1"/>
  <c r="F64" i="1"/>
  <c r="E64" i="1" s="1"/>
  <c r="L58" i="1"/>
  <c r="K58" i="1"/>
  <c r="J58" i="1"/>
  <c r="F58" i="1"/>
  <c r="L57" i="1"/>
  <c r="K57" i="1"/>
  <c r="J57" i="1"/>
  <c r="F57" i="1"/>
  <c r="E57" i="1" s="1"/>
  <c r="L56" i="1"/>
  <c r="K56" i="1"/>
  <c r="J56" i="1"/>
  <c r="F56" i="1"/>
  <c r="L55" i="1"/>
  <c r="K55" i="1"/>
  <c r="J55" i="1"/>
  <c r="F55" i="1"/>
  <c r="L54" i="1"/>
  <c r="K54" i="1"/>
  <c r="K53" i="1" s="1"/>
  <c r="J54" i="1"/>
  <c r="F54" i="1"/>
  <c r="E54" i="1" s="1"/>
  <c r="L48" i="1"/>
  <c r="K48" i="1"/>
  <c r="J48" i="1"/>
  <c r="F48" i="1"/>
  <c r="L47" i="1"/>
  <c r="K47" i="1"/>
  <c r="J47" i="1"/>
  <c r="F47" i="1"/>
  <c r="E47" i="1" s="1"/>
  <c r="L46" i="1"/>
  <c r="K46" i="1"/>
  <c r="J46" i="1"/>
  <c r="F46" i="1"/>
  <c r="L45" i="1"/>
  <c r="K45" i="1"/>
  <c r="J45" i="1"/>
  <c r="F45" i="1"/>
  <c r="E45" i="1" s="1"/>
  <c r="L44" i="1"/>
  <c r="L43" i="1" s="1"/>
  <c r="K44" i="1"/>
  <c r="J44" i="1"/>
  <c r="J43" i="1" s="1"/>
  <c r="F44" i="1"/>
  <c r="E44" i="1" s="1"/>
  <c r="J34" i="1"/>
  <c r="K34" i="1"/>
  <c r="L34" i="1"/>
  <c r="J35" i="1"/>
  <c r="K35" i="1"/>
  <c r="L35" i="1"/>
  <c r="J36" i="1"/>
  <c r="J107" i="1" s="1"/>
  <c r="K36" i="1"/>
  <c r="K107" i="1" s="1"/>
  <c r="J37" i="1"/>
  <c r="K37" i="1"/>
  <c r="L37" i="1"/>
  <c r="F35" i="1"/>
  <c r="F37" i="1"/>
  <c r="F34" i="1"/>
  <c r="L28" i="1"/>
  <c r="K28" i="1"/>
  <c r="J28" i="1"/>
  <c r="F28" i="1"/>
  <c r="L23" i="1"/>
  <c r="K23" i="1"/>
  <c r="J23" i="1"/>
  <c r="L18" i="1"/>
  <c r="K18" i="1"/>
  <c r="J18" i="1"/>
  <c r="F18" i="1"/>
  <c r="F13" i="1"/>
  <c r="J13" i="1"/>
  <c r="K13" i="1"/>
  <c r="L13" i="1"/>
  <c r="J112" i="1" l="1"/>
  <c r="J80" i="1"/>
  <c r="J106" i="1" s="1"/>
  <c r="L114" i="1"/>
  <c r="L82" i="1"/>
  <c r="L108" i="1" s="1"/>
  <c r="L111" i="1"/>
  <c r="L79" i="1"/>
  <c r="E74" i="1"/>
  <c r="J73" i="1"/>
  <c r="E119" i="1"/>
  <c r="E34" i="1"/>
  <c r="F111" i="1"/>
  <c r="F79" i="1"/>
  <c r="E79" i="1" s="1"/>
  <c r="K114" i="1"/>
  <c r="K82" i="1"/>
  <c r="K108" i="1" s="1"/>
  <c r="L106" i="1"/>
  <c r="L112" i="1"/>
  <c r="L80" i="1"/>
  <c r="K105" i="1"/>
  <c r="K111" i="1"/>
  <c r="K79" i="1"/>
  <c r="F115" i="1"/>
  <c r="E118" i="1"/>
  <c r="E37" i="1"/>
  <c r="F114" i="1"/>
  <c r="E114" i="1" s="1"/>
  <c r="F82" i="1"/>
  <c r="E82" i="1" s="1"/>
  <c r="J82" i="1"/>
  <c r="J114" i="1"/>
  <c r="K112" i="1"/>
  <c r="K80" i="1"/>
  <c r="K106" i="1" s="1"/>
  <c r="J111" i="1"/>
  <c r="J79" i="1"/>
  <c r="J105" i="1" s="1"/>
  <c r="E35" i="1"/>
  <c r="F112" i="1"/>
  <c r="E112" i="1" s="1"/>
  <c r="F80" i="1"/>
  <c r="F86" i="1"/>
  <c r="E46" i="1"/>
  <c r="E76" i="1"/>
  <c r="E77" i="1"/>
  <c r="E75" i="1"/>
  <c r="E116" i="1"/>
  <c r="J113" i="1"/>
  <c r="J81" i="1"/>
  <c r="E36" i="1"/>
  <c r="E56" i="1"/>
  <c r="E55" i="1"/>
  <c r="E68" i="1"/>
  <c r="F113" i="1"/>
  <c r="K113" i="1"/>
  <c r="K81" i="1"/>
  <c r="L113" i="1"/>
  <c r="L81" i="1"/>
  <c r="E58" i="1"/>
  <c r="J108" i="1"/>
  <c r="L105" i="1"/>
  <c r="E94" i="1"/>
  <c r="J63" i="1"/>
  <c r="K63" i="1"/>
  <c r="L53" i="1"/>
  <c r="F73" i="1"/>
  <c r="E73" i="1"/>
  <c r="K73" i="1"/>
  <c r="F63" i="1"/>
  <c r="J53" i="1"/>
  <c r="F53" i="1"/>
  <c r="K43" i="1"/>
  <c r="E48" i="1"/>
  <c r="F43" i="1"/>
  <c r="K38" i="1"/>
  <c r="L38" i="1"/>
  <c r="E23" i="1"/>
  <c r="J33" i="1"/>
  <c r="F33" i="1"/>
  <c r="K33" i="1"/>
  <c r="L33" i="1"/>
  <c r="E18" i="1"/>
  <c r="E86" i="1" l="1"/>
  <c r="E83" i="1" s="1"/>
  <c r="F83" i="1"/>
  <c r="F105" i="1"/>
  <c r="E105" i="1" s="1"/>
  <c r="E80" i="1"/>
  <c r="F108" i="1"/>
  <c r="E108" i="1" s="1"/>
  <c r="E111" i="1"/>
  <c r="E113" i="1"/>
  <c r="E81" i="1"/>
  <c r="E63" i="1"/>
  <c r="F106" i="1"/>
  <c r="E106" i="1" s="1"/>
  <c r="L78" i="1"/>
  <c r="K78" i="1"/>
  <c r="J78" i="1"/>
  <c r="F78" i="1"/>
  <c r="E53" i="1"/>
  <c r="E43" i="1"/>
  <c r="F38" i="1"/>
  <c r="E107" i="1" l="1"/>
  <c r="J38" i="1" l="1"/>
  <c r="E38" i="1"/>
  <c r="E78" i="1" l="1"/>
  <c r="E33" i="1"/>
  <c r="E28" i="1" l="1"/>
  <c r="J115" i="1"/>
  <c r="K115" i="1"/>
  <c r="L115" i="1"/>
  <c r="J104" i="1" l="1"/>
  <c r="L104" i="1"/>
  <c r="K104" i="1"/>
  <c r="J110" i="1"/>
  <c r="L110" i="1"/>
  <c r="K110" i="1"/>
  <c r="E115" i="1"/>
  <c r="E104" i="1" l="1"/>
  <c r="F104" i="1"/>
  <c r="E110" i="1"/>
  <c r="F110" i="1"/>
</calcChain>
</file>

<file path=xl/sharedStrings.xml><?xml version="1.0" encoding="utf-8"?>
<sst xmlns="http://schemas.openxmlformats.org/spreadsheetml/2006/main" count="157" uniqueCount="46">
  <si>
    <t>№ п/п</t>
  </si>
  <si>
    <t>Исполнитель</t>
  </si>
  <si>
    <t>Источник финансирования</t>
  </si>
  <si>
    <t>Финансовые затраты на реализацию (руб.)</t>
  </si>
  <si>
    <t>всего</t>
  </si>
  <si>
    <t>Итого по мероприятию:</t>
  </si>
  <si>
    <t>Основное мероприятие</t>
  </si>
  <si>
    <t>В том числе:</t>
  </si>
  <si>
    <t>Инвестиции в объекты муниципальной собственности</t>
  </si>
  <si>
    <t>Прочие расходы</t>
  </si>
  <si>
    <t>МУ "Управление капитального строительства"</t>
  </si>
  <si>
    <t>2019 год</t>
  </si>
  <si>
    <t>2020 год</t>
  </si>
  <si>
    <t>бюджет автономного округа</t>
  </si>
  <si>
    <t>Управление культуры, спорта и молодежной политики администрации города Покачи</t>
  </si>
  <si>
    <t>местный бюджет</t>
  </si>
  <si>
    <t>2021 год</t>
  </si>
  <si>
    <t>2022 год</t>
  </si>
  <si>
    <t>2023 год</t>
  </si>
  <si>
    <t>2024 год</t>
  </si>
  <si>
    <t>2025 год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</si>
  <si>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Федерации):</t>
  </si>
  <si>
    <t>федеральный бюджет</t>
  </si>
  <si>
    <t>иные источники финансирования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</si>
  <si>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</si>
  <si>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</si>
  <si>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Всего по муниципальной программе:</t>
  </si>
  <si>
    <t>обеспечение выполнения муниципального задания на оказание муниципальных услуг (выполнение работ), в том числе:</t>
  </si>
  <si>
    <t>Формирование и обеспечение спортивных сборных команд в тренировочных сборах и соревнованиях (согласно  календарному плану), организация  проведения муниципальных физкультурно-оздоровительных и спортивных мероприятий на территории города</t>
  </si>
  <si>
    <t>Организация спортивной подготовки</t>
  </si>
  <si>
    <t>иные цели</t>
  </si>
  <si>
    <t>2026 гол</t>
  </si>
  <si>
    <t>2027 год</t>
  </si>
  <si>
    <t>2028 год</t>
  </si>
  <si>
    <t>2029 год</t>
  </si>
  <si>
    <t>2030 год</t>
  </si>
  <si>
    <t xml:space="preserve">к постановлению администрации </t>
  </si>
  <si>
    <t>города Покачи</t>
  </si>
  <si>
    <t xml:space="preserve">Содержание учреждений спорта (1, 2, 3, 4, 6, 7, 8 ), в том числе:  </t>
  </si>
  <si>
    <t>Проектирование и строительство лыжной базы (5).</t>
  </si>
  <si>
    <t>Развитие материально – технической базы учреждений физической культуры и спорта (5)</t>
  </si>
  <si>
    <t xml:space="preserve">Обеспечение комплексной безопасности и комфортных условий в учреждениях спорта (5).
</t>
  </si>
  <si>
    <t>Проектирование и строительство спортивного комплекса (5)</t>
  </si>
  <si>
    <t>Таблица 2. Распределение финансовых ресурсов муниципальной программы</t>
  </si>
  <si>
    <t>Приложение 2</t>
  </si>
  <si>
    <t>от 29.06.2020 № 518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</si>
</sst>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4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9"/>
  <sheetViews>
    <sheetView tabSelected="1" topLeftCell="D136" zoomScaleNormal="100" workbookViewId="0">
      <selection activeCell="J3" sqref="J3"/>
    </sheetView>
  </sheetViews>
  <sheetFormatPr defaultColWidth="9.109375" defaultRowHeight="14.4" x14ac:dyDescent="0.3"/>
  <cols>
    <col min="1" max="1" width="4.5546875" style="1" customWidth="1"/>
    <col min="2" max="2" width="87.44140625" style="1" customWidth="1"/>
    <col min="3" max="3" width="23.88671875" style="1" customWidth="1"/>
    <col min="4" max="4" width="17.6640625" style="1" customWidth="1"/>
    <col min="5" max="5" width="14" style="1" customWidth="1"/>
    <col min="6" max="17" width="13.6640625" style="1" customWidth="1"/>
    <col min="18" max="16384" width="9.109375" style="1"/>
  </cols>
  <sheetData>
    <row r="1" spans="1:17" ht="15.6" x14ac:dyDescent="0.3">
      <c r="A1" s="2"/>
      <c r="K1" s="34" t="s">
        <v>44</v>
      </c>
      <c r="L1" s="34"/>
      <c r="M1" s="34"/>
      <c r="N1" s="34"/>
      <c r="O1" s="34"/>
      <c r="P1" s="34"/>
      <c r="Q1" s="34"/>
    </row>
    <row r="2" spans="1:17" ht="15.6" x14ac:dyDescent="0.3">
      <c r="A2" s="2"/>
      <c r="K2" s="34" t="s">
        <v>36</v>
      </c>
      <c r="L2" s="34"/>
      <c r="M2" s="34"/>
      <c r="N2" s="34"/>
      <c r="O2" s="34"/>
      <c r="P2" s="34"/>
      <c r="Q2" s="34"/>
    </row>
    <row r="3" spans="1:17" ht="15.6" x14ac:dyDescent="0.3">
      <c r="A3" s="2"/>
      <c r="K3" s="34" t="s">
        <v>37</v>
      </c>
      <c r="L3" s="34"/>
      <c r="M3" s="34"/>
      <c r="N3" s="34"/>
      <c r="O3" s="34"/>
      <c r="P3" s="34"/>
      <c r="Q3" s="34"/>
    </row>
    <row r="4" spans="1:17" ht="15.6" x14ac:dyDescent="0.3">
      <c r="A4" s="2"/>
      <c r="K4" s="34" t="s">
        <v>45</v>
      </c>
      <c r="L4" s="34"/>
      <c r="M4" s="34"/>
      <c r="N4" s="34"/>
      <c r="O4" s="34"/>
      <c r="P4" s="34"/>
      <c r="Q4" s="34"/>
    </row>
    <row r="5" spans="1:17" ht="15" x14ac:dyDescent="0.25">
      <c r="A5" s="2"/>
    </row>
    <row r="6" spans="1:17" ht="18" x14ac:dyDescent="0.3">
      <c r="A6" s="35" t="s">
        <v>43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7" ht="11.25" customHeight="1" x14ac:dyDescent="0.25">
      <c r="A7" s="3"/>
    </row>
    <row r="8" spans="1:17" ht="15" customHeight="1" x14ac:dyDescent="0.3">
      <c r="A8" s="26" t="s">
        <v>0</v>
      </c>
      <c r="B8" s="26" t="s">
        <v>6</v>
      </c>
      <c r="C8" s="26" t="s">
        <v>1</v>
      </c>
      <c r="D8" s="26" t="s">
        <v>2</v>
      </c>
      <c r="E8" s="26" t="s">
        <v>3</v>
      </c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</row>
    <row r="9" spans="1:17" x14ac:dyDescent="0.3">
      <c r="A9" s="26"/>
      <c r="B9" s="26"/>
      <c r="C9" s="26"/>
      <c r="D9" s="26"/>
      <c r="E9" s="26" t="s">
        <v>4</v>
      </c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</row>
    <row r="10" spans="1:17" x14ac:dyDescent="0.3">
      <c r="A10" s="26"/>
      <c r="B10" s="26"/>
      <c r="C10" s="26"/>
      <c r="D10" s="26"/>
      <c r="E10" s="26"/>
      <c r="F10" s="13" t="s">
        <v>11</v>
      </c>
      <c r="G10" s="13" t="s">
        <v>12</v>
      </c>
      <c r="H10" s="13" t="s">
        <v>16</v>
      </c>
      <c r="I10" s="13" t="s">
        <v>17</v>
      </c>
      <c r="J10" s="13" t="s">
        <v>18</v>
      </c>
      <c r="K10" s="13" t="s">
        <v>19</v>
      </c>
      <c r="L10" s="13" t="s">
        <v>20</v>
      </c>
      <c r="M10" s="13" t="s">
        <v>31</v>
      </c>
      <c r="N10" s="13" t="s">
        <v>32</v>
      </c>
      <c r="O10" s="13" t="s">
        <v>33</v>
      </c>
      <c r="P10" s="13" t="s">
        <v>34</v>
      </c>
      <c r="Q10" s="13" t="s">
        <v>35</v>
      </c>
    </row>
    <row r="11" spans="1:17" ht="15" x14ac:dyDescent="0.25">
      <c r="A11" s="5">
        <v>1</v>
      </c>
      <c r="B11" s="5">
        <v>2</v>
      </c>
      <c r="C11" s="5">
        <v>3</v>
      </c>
      <c r="D11" s="5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  <c r="K11" s="10">
        <v>11</v>
      </c>
      <c r="L11" s="10">
        <v>12</v>
      </c>
      <c r="M11" s="10">
        <v>13</v>
      </c>
      <c r="N11" s="10">
        <v>14</v>
      </c>
      <c r="O11" s="10">
        <v>15</v>
      </c>
      <c r="P11" s="10">
        <v>16</v>
      </c>
      <c r="Q11" s="10">
        <v>17</v>
      </c>
    </row>
    <row r="12" spans="1:17" s="4" customFormat="1" x14ac:dyDescent="0.3">
      <c r="A12" s="11">
        <v>1</v>
      </c>
      <c r="B12" s="14" t="s">
        <v>38</v>
      </c>
      <c r="C12" s="15" t="s">
        <v>14</v>
      </c>
      <c r="D12" s="7"/>
      <c r="E12" s="7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</row>
    <row r="13" spans="1:17" s="4" customFormat="1" ht="15" customHeight="1" x14ac:dyDescent="0.3">
      <c r="A13" s="26"/>
      <c r="B13" s="33" t="s">
        <v>27</v>
      </c>
      <c r="C13" s="16"/>
      <c r="D13" s="11" t="s">
        <v>4</v>
      </c>
      <c r="E13" s="6">
        <f>E14+E15+E16+E17</f>
        <v>1453414778.76</v>
      </c>
      <c r="F13" s="6">
        <f t="shared" ref="F13:Q13" si="0">F14+F15+F16+F17</f>
        <v>109644376.76000001</v>
      </c>
      <c r="G13" s="6">
        <f t="shared" si="0"/>
        <v>105374000</v>
      </c>
      <c r="H13" s="6">
        <f t="shared" si="0"/>
        <v>94144890</v>
      </c>
      <c r="I13" s="6">
        <f t="shared" si="0"/>
        <v>92470690</v>
      </c>
      <c r="J13" s="6">
        <f t="shared" si="0"/>
        <v>131472602.75</v>
      </c>
      <c r="K13" s="6">
        <f t="shared" si="0"/>
        <v>131472602.75</v>
      </c>
      <c r="L13" s="6">
        <f t="shared" si="0"/>
        <v>131472602.75</v>
      </c>
      <c r="M13" s="6">
        <f t="shared" si="0"/>
        <v>131472602.75</v>
      </c>
      <c r="N13" s="6">
        <f t="shared" si="0"/>
        <v>131472602.75</v>
      </c>
      <c r="O13" s="6">
        <f t="shared" si="0"/>
        <v>131472602.75</v>
      </c>
      <c r="P13" s="6">
        <f t="shared" si="0"/>
        <v>131472602.75</v>
      </c>
      <c r="Q13" s="6">
        <f t="shared" si="0"/>
        <v>131472602.75</v>
      </c>
    </row>
    <row r="14" spans="1:17" s="4" customFormat="1" x14ac:dyDescent="0.3">
      <c r="A14" s="26"/>
      <c r="B14" s="33"/>
      <c r="C14" s="16"/>
      <c r="D14" s="11" t="s">
        <v>22</v>
      </c>
      <c r="E14" s="6">
        <f>SUM(F14:Q14)</f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</row>
    <row r="15" spans="1:17" s="4" customFormat="1" ht="20.399999999999999" x14ac:dyDescent="0.3">
      <c r="A15" s="26"/>
      <c r="B15" s="33"/>
      <c r="C15" s="16"/>
      <c r="D15" s="11" t="s">
        <v>13</v>
      </c>
      <c r="E15" s="6">
        <f t="shared" ref="E15:E79" si="1">SUM(F15:Q15)</f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</row>
    <row r="16" spans="1:17" s="4" customFormat="1" x14ac:dyDescent="0.3">
      <c r="A16" s="26"/>
      <c r="B16" s="33"/>
      <c r="C16" s="16"/>
      <c r="D16" s="11" t="s">
        <v>15</v>
      </c>
      <c r="E16" s="6">
        <f t="shared" si="1"/>
        <v>1453414778.76</v>
      </c>
      <c r="F16" s="6">
        <v>109644376.76000001</v>
      </c>
      <c r="G16" s="6">
        <f>105374000</f>
        <v>105374000</v>
      </c>
      <c r="H16" s="6">
        <v>94144890</v>
      </c>
      <c r="I16" s="6">
        <v>92470690</v>
      </c>
      <c r="J16" s="6">
        <f t="shared" ref="J16:Q16" si="2">126249639.2+5222963.55</f>
        <v>131472602.75</v>
      </c>
      <c r="K16" s="6">
        <f t="shared" si="2"/>
        <v>131472602.75</v>
      </c>
      <c r="L16" s="6">
        <f t="shared" si="2"/>
        <v>131472602.75</v>
      </c>
      <c r="M16" s="6">
        <f t="shared" si="2"/>
        <v>131472602.75</v>
      </c>
      <c r="N16" s="6">
        <f t="shared" si="2"/>
        <v>131472602.75</v>
      </c>
      <c r="O16" s="6">
        <f t="shared" si="2"/>
        <v>131472602.75</v>
      </c>
      <c r="P16" s="6">
        <f t="shared" si="2"/>
        <v>131472602.75</v>
      </c>
      <c r="Q16" s="6">
        <f t="shared" si="2"/>
        <v>131472602.75</v>
      </c>
    </row>
    <row r="17" spans="1:17" s="4" customFormat="1" ht="20.399999999999999" x14ac:dyDescent="0.3">
      <c r="A17" s="26"/>
      <c r="B17" s="33"/>
      <c r="C17" s="16"/>
      <c r="D17" s="11" t="s">
        <v>23</v>
      </c>
      <c r="E17" s="6">
        <f t="shared" si="1"/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</row>
    <row r="18" spans="1:17" s="4" customFormat="1" ht="33.75" customHeight="1" x14ac:dyDescent="0.3">
      <c r="A18" s="15"/>
      <c r="B18" s="27" t="s">
        <v>28</v>
      </c>
      <c r="C18" s="16"/>
      <c r="D18" s="11" t="s">
        <v>4</v>
      </c>
      <c r="E18" s="6">
        <f>E19+E20+E21+E22</f>
        <v>34691368</v>
      </c>
      <c r="F18" s="6">
        <f t="shared" ref="F18:I18" si="3">F19+F20+F21+F22</f>
        <v>3036400</v>
      </c>
      <c r="G18" s="6">
        <f t="shared" si="3"/>
        <v>3100000</v>
      </c>
      <c r="H18" s="6">
        <f t="shared" si="3"/>
        <v>0</v>
      </c>
      <c r="I18" s="6">
        <f t="shared" si="3"/>
        <v>0</v>
      </c>
      <c r="J18" s="6">
        <f t="shared" ref="J18" si="4">J19+J20+J21+J22</f>
        <v>3569371</v>
      </c>
      <c r="K18" s="6">
        <f t="shared" ref="K18" si="5">K19+K20+K21+K22</f>
        <v>3569371</v>
      </c>
      <c r="L18" s="6">
        <f t="shared" ref="L18:Q18" si="6">L19+L20+L21+L22</f>
        <v>3569371</v>
      </c>
      <c r="M18" s="6">
        <f t="shared" si="6"/>
        <v>3569371</v>
      </c>
      <c r="N18" s="6">
        <f t="shared" si="6"/>
        <v>3569371</v>
      </c>
      <c r="O18" s="6">
        <f t="shared" si="6"/>
        <v>3569371</v>
      </c>
      <c r="P18" s="6">
        <f t="shared" si="6"/>
        <v>3569371</v>
      </c>
      <c r="Q18" s="6">
        <f t="shared" si="6"/>
        <v>3569371</v>
      </c>
    </row>
    <row r="19" spans="1:17" s="4" customFormat="1" x14ac:dyDescent="0.3">
      <c r="A19" s="16"/>
      <c r="B19" s="28"/>
      <c r="C19" s="16"/>
      <c r="D19" s="11" t="s">
        <v>22</v>
      </c>
      <c r="E19" s="6">
        <f t="shared" si="1"/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 s="4" customFormat="1" ht="20.399999999999999" x14ac:dyDescent="0.3">
      <c r="A20" s="16"/>
      <c r="B20" s="28"/>
      <c r="C20" s="16"/>
      <c r="D20" s="11" t="s">
        <v>13</v>
      </c>
      <c r="E20" s="6">
        <f t="shared" si="1"/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</row>
    <row r="21" spans="1:17" s="4" customFormat="1" x14ac:dyDescent="0.3">
      <c r="A21" s="16"/>
      <c r="B21" s="28"/>
      <c r="C21" s="16"/>
      <c r="D21" s="11" t="s">
        <v>15</v>
      </c>
      <c r="E21" s="6">
        <f t="shared" si="1"/>
        <v>34691368</v>
      </c>
      <c r="F21" s="6">
        <v>3036400</v>
      </c>
      <c r="G21" s="6">
        <v>3100000</v>
      </c>
      <c r="H21" s="6">
        <v>0</v>
      </c>
      <c r="I21" s="6">
        <v>0</v>
      </c>
      <c r="J21" s="6">
        <v>3569371</v>
      </c>
      <c r="K21" s="6">
        <v>3569371</v>
      </c>
      <c r="L21" s="6">
        <v>3569371</v>
      </c>
      <c r="M21" s="6">
        <v>3569371</v>
      </c>
      <c r="N21" s="6">
        <v>3569371</v>
      </c>
      <c r="O21" s="6">
        <v>3569371</v>
      </c>
      <c r="P21" s="6">
        <v>3569371</v>
      </c>
      <c r="Q21" s="6">
        <v>3569371</v>
      </c>
    </row>
    <row r="22" spans="1:17" s="4" customFormat="1" ht="20.399999999999999" x14ac:dyDescent="0.3">
      <c r="A22" s="17"/>
      <c r="B22" s="29"/>
      <c r="C22" s="16"/>
      <c r="D22" s="11" t="s">
        <v>23</v>
      </c>
      <c r="E22" s="6">
        <f t="shared" si="1"/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</row>
    <row r="23" spans="1:17" s="4" customFormat="1" x14ac:dyDescent="0.3">
      <c r="A23" s="15"/>
      <c r="B23" s="27" t="s">
        <v>29</v>
      </c>
      <c r="C23" s="16"/>
      <c r="D23" s="11" t="s">
        <v>4</v>
      </c>
      <c r="E23" s="6">
        <f t="shared" ref="E23:I23" si="7">E24+E25+E26+E27</f>
        <v>48414104</v>
      </c>
      <c r="F23" s="6">
        <f t="shared" si="7"/>
        <v>3043600</v>
      </c>
      <c r="G23" s="6">
        <f t="shared" si="7"/>
        <v>4900000</v>
      </c>
      <c r="H23" s="6">
        <f t="shared" si="7"/>
        <v>0</v>
      </c>
      <c r="I23" s="6">
        <f t="shared" si="7"/>
        <v>0</v>
      </c>
      <c r="J23" s="6">
        <f t="shared" ref="J23" si="8">J24+J25+J26+J27</f>
        <v>5058813</v>
      </c>
      <c r="K23" s="6">
        <f t="shared" ref="K23" si="9">K24+K25+K26+K27</f>
        <v>5058813</v>
      </c>
      <c r="L23" s="6">
        <f t="shared" ref="L23:Q23" si="10">L24+L25+L26+L27</f>
        <v>5058813</v>
      </c>
      <c r="M23" s="6">
        <f t="shared" si="10"/>
        <v>5058813</v>
      </c>
      <c r="N23" s="6">
        <f t="shared" si="10"/>
        <v>5058813</v>
      </c>
      <c r="O23" s="6">
        <f t="shared" si="10"/>
        <v>5058813</v>
      </c>
      <c r="P23" s="6">
        <f t="shared" si="10"/>
        <v>5058813</v>
      </c>
      <c r="Q23" s="6">
        <f t="shared" si="10"/>
        <v>5058813</v>
      </c>
    </row>
    <row r="24" spans="1:17" s="4" customFormat="1" x14ac:dyDescent="0.3">
      <c r="A24" s="16"/>
      <c r="B24" s="28"/>
      <c r="C24" s="16"/>
      <c r="D24" s="11" t="s">
        <v>22</v>
      </c>
      <c r="E24" s="6">
        <f t="shared" si="1"/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</row>
    <row r="25" spans="1:17" s="4" customFormat="1" ht="20.399999999999999" x14ac:dyDescent="0.3">
      <c r="A25" s="16"/>
      <c r="B25" s="28"/>
      <c r="C25" s="16"/>
      <c r="D25" s="11" t="s">
        <v>13</v>
      </c>
      <c r="E25" s="6">
        <f t="shared" si="1"/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</row>
    <row r="26" spans="1:17" s="4" customFormat="1" x14ac:dyDescent="0.3">
      <c r="A26" s="16"/>
      <c r="B26" s="28"/>
      <c r="C26" s="16"/>
      <c r="D26" s="11" t="s">
        <v>15</v>
      </c>
      <c r="E26" s="6">
        <f t="shared" si="1"/>
        <v>48414104</v>
      </c>
      <c r="F26" s="6">
        <v>3043600</v>
      </c>
      <c r="G26" s="6">
        <v>4900000</v>
      </c>
      <c r="H26" s="6">
        <v>0</v>
      </c>
      <c r="I26" s="6">
        <v>0</v>
      </c>
      <c r="J26" s="6">
        <v>5058813</v>
      </c>
      <c r="K26" s="6">
        <v>5058813</v>
      </c>
      <c r="L26" s="6">
        <v>5058813</v>
      </c>
      <c r="M26" s="6">
        <v>5058813</v>
      </c>
      <c r="N26" s="6">
        <v>5058813</v>
      </c>
      <c r="O26" s="6">
        <v>5058813</v>
      </c>
      <c r="P26" s="6">
        <v>5058813</v>
      </c>
      <c r="Q26" s="6">
        <v>5058813</v>
      </c>
    </row>
    <row r="27" spans="1:17" s="4" customFormat="1" ht="20.399999999999999" x14ac:dyDescent="0.3">
      <c r="A27" s="17"/>
      <c r="B27" s="29"/>
      <c r="C27" s="16"/>
      <c r="D27" s="11" t="s">
        <v>23</v>
      </c>
      <c r="E27" s="6">
        <f t="shared" si="1"/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</row>
    <row r="28" spans="1:17" s="4" customFormat="1" ht="15" customHeight="1" x14ac:dyDescent="0.3">
      <c r="A28" s="15"/>
      <c r="B28" s="27" t="s">
        <v>30</v>
      </c>
      <c r="C28" s="16"/>
      <c r="D28" s="11" t="s">
        <v>4</v>
      </c>
      <c r="E28" s="6">
        <f>E29+E30+E31+E32</f>
        <v>41565278.5</v>
      </c>
      <c r="F28" s="6">
        <f t="shared" ref="F28:I28" si="11">F29+F30+F31+F32</f>
        <v>2661216.1</v>
      </c>
      <c r="G28" s="6">
        <f t="shared" si="11"/>
        <v>196862.4</v>
      </c>
      <c r="H28" s="6">
        <f t="shared" si="11"/>
        <v>0</v>
      </c>
      <c r="I28" s="6">
        <f t="shared" si="11"/>
        <v>0</v>
      </c>
      <c r="J28" s="6">
        <f t="shared" ref="J28" si="12">J29+J30+J31+J32</f>
        <v>4838400</v>
      </c>
      <c r="K28" s="6">
        <f t="shared" ref="K28" si="13">K29+K30+K31+K32</f>
        <v>4838400</v>
      </c>
      <c r="L28" s="6">
        <f t="shared" ref="L28:Q28" si="14">L29+L30+L31+L32</f>
        <v>4838400</v>
      </c>
      <c r="M28" s="6">
        <f t="shared" si="14"/>
        <v>4838400</v>
      </c>
      <c r="N28" s="6">
        <f t="shared" si="14"/>
        <v>4838400</v>
      </c>
      <c r="O28" s="6">
        <f t="shared" si="14"/>
        <v>4838400</v>
      </c>
      <c r="P28" s="6">
        <f t="shared" si="14"/>
        <v>4838400</v>
      </c>
      <c r="Q28" s="6">
        <f t="shared" si="14"/>
        <v>4838400</v>
      </c>
    </row>
    <row r="29" spans="1:17" s="4" customFormat="1" ht="15" customHeight="1" x14ac:dyDescent="0.3">
      <c r="A29" s="16"/>
      <c r="B29" s="28"/>
      <c r="C29" s="16"/>
      <c r="D29" s="11" t="s">
        <v>22</v>
      </c>
      <c r="E29" s="6">
        <f t="shared" si="1"/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</row>
    <row r="30" spans="1:17" s="4" customFormat="1" ht="20.399999999999999" x14ac:dyDescent="0.3">
      <c r="A30" s="16"/>
      <c r="B30" s="28"/>
      <c r="C30" s="16"/>
      <c r="D30" s="11" t="s">
        <v>13</v>
      </c>
      <c r="E30" s="6">
        <f t="shared" si="1"/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</row>
    <row r="31" spans="1:17" s="4" customFormat="1" ht="19.5" customHeight="1" x14ac:dyDescent="0.3">
      <c r="A31" s="16"/>
      <c r="B31" s="28"/>
      <c r="C31" s="16"/>
      <c r="D31" s="11" t="s">
        <v>15</v>
      </c>
      <c r="E31" s="6">
        <f t="shared" si="1"/>
        <v>41565278.5</v>
      </c>
      <c r="F31" s="6">
        <v>2661216.1</v>
      </c>
      <c r="G31" s="6">
        <v>196862.4</v>
      </c>
      <c r="H31" s="6">
        <v>0</v>
      </c>
      <c r="I31" s="6">
        <v>0</v>
      </c>
      <c r="J31" s="6">
        <v>4838400</v>
      </c>
      <c r="K31" s="6">
        <v>4838400</v>
      </c>
      <c r="L31" s="6">
        <v>4838400</v>
      </c>
      <c r="M31" s="6">
        <v>4838400</v>
      </c>
      <c r="N31" s="6">
        <v>4838400</v>
      </c>
      <c r="O31" s="6">
        <v>4838400</v>
      </c>
      <c r="P31" s="6">
        <v>4838400</v>
      </c>
      <c r="Q31" s="6">
        <v>4838400</v>
      </c>
    </row>
    <row r="32" spans="1:17" s="4" customFormat="1" ht="20.399999999999999" x14ac:dyDescent="0.3">
      <c r="A32" s="17"/>
      <c r="B32" s="29"/>
      <c r="C32" s="17"/>
      <c r="D32" s="11" t="s">
        <v>23</v>
      </c>
      <c r="E32" s="6">
        <f t="shared" si="1"/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</row>
    <row r="33" spans="1:17" s="4" customFormat="1" ht="15" customHeight="1" x14ac:dyDescent="0.3">
      <c r="A33" s="15"/>
      <c r="B33" s="18" t="s">
        <v>5</v>
      </c>
      <c r="C33" s="19"/>
      <c r="D33" s="11" t="s">
        <v>4</v>
      </c>
      <c r="E33" s="6">
        <f>E34+E35+E36+E37</f>
        <v>1578085529.26</v>
      </c>
      <c r="F33" s="6">
        <f t="shared" ref="F33:I33" si="15">F34+F35+F36+F37</f>
        <v>118385592.86</v>
      </c>
      <c r="G33" s="6">
        <f t="shared" si="15"/>
        <v>113570862.40000001</v>
      </c>
      <c r="H33" s="6">
        <f t="shared" si="15"/>
        <v>94144890</v>
      </c>
      <c r="I33" s="6">
        <f t="shared" si="15"/>
        <v>92470690</v>
      </c>
      <c r="J33" s="6">
        <f t="shared" ref="J33" si="16">J34+J35+J36+J37</f>
        <v>144939186.75</v>
      </c>
      <c r="K33" s="6">
        <f t="shared" ref="K33" si="17">K34+K35+K36+K37</f>
        <v>144939186.75</v>
      </c>
      <c r="L33" s="6">
        <f t="shared" ref="L33:Q33" si="18">L34+L35+L36+L37</f>
        <v>144939186.75</v>
      </c>
      <c r="M33" s="6">
        <f t="shared" si="18"/>
        <v>144939186.75</v>
      </c>
      <c r="N33" s="6">
        <f t="shared" si="18"/>
        <v>144939186.75</v>
      </c>
      <c r="O33" s="6">
        <f t="shared" si="18"/>
        <v>144939186.75</v>
      </c>
      <c r="P33" s="6">
        <f t="shared" si="18"/>
        <v>144939186.75</v>
      </c>
      <c r="Q33" s="6">
        <f t="shared" si="18"/>
        <v>144939186.75</v>
      </c>
    </row>
    <row r="34" spans="1:17" s="4" customFormat="1" ht="15" customHeight="1" x14ac:dyDescent="0.3">
      <c r="A34" s="16"/>
      <c r="B34" s="20"/>
      <c r="C34" s="21"/>
      <c r="D34" s="11" t="s">
        <v>22</v>
      </c>
      <c r="E34" s="6">
        <f t="shared" si="1"/>
        <v>0</v>
      </c>
      <c r="F34" s="6">
        <f>F14+F19+F24+F29</f>
        <v>0</v>
      </c>
      <c r="G34" s="6">
        <f t="shared" ref="G34:I37" si="19">G14+G19+G24+G29</f>
        <v>0</v>
      </c>
      <c r="H34" s="6">
        <f t="shared" si="19"/>
        <v>0</v>
      </c>
      <c r="I34" s="6">
        <f t="shared" si="19"/>
        <v>0</v>
      </c>
      <c r="J34" s="6">
        <f t="shared" ref="J34:Q37" si="20">J14+J19+J24+J29</f>
        <v>0</v>
      </c>
      <c r="K34" s="6">
        <f t="shared" si="20"/>
        <v>0</v>
      </c>
      <c r="L34" s="6">
        <f t="shared" si="20"/>
        <v>0</v>
      </c>
      <c r="M34" s="6">
        <f t="shared" si="20"/>
        <v>0</v>
      </c>
      <c r="N34" s="6">
        <f t="shared" si="20"/>
        <v>0</v>
      </c>
      <c r="O34" s="6">
        <f t="shared" si="20"/>
        <v>0</v>
      </c>
      <c r="P34" s="6">
        <f t="shared" si="20"/>
        <v>0</v>
      </c>
      <c r="Q34" s="6">
        <f t="shared" si="20"/>
        <v>0</v>
      </c>
    </row>
    <row r="35" spans="1:17" s="4" customFormat="1" ht="20.399999999999999" x14ac:dyDescent="0.3">
      <c r="A35" s="16"/>
      <c r="B35" s="20"/>
      <c r="C35" s="21"/>
      <c r="D35" s="11" t="s">
        <v>13</v>
      </c>
      <c r="E35" s="6">
        <f t="shared" si="1"/>
        <v>0</v>
      </c>
      <c r="F35" s="6">
        <f t="shared" ref="F35:L37" si="21">F15+F20+F25+F30</f>
        <v>0</v>
      </c>
      <c r="G35" s="6">
        <f t="shared" si="19"/>
        <v>0</v>
      </c>
      <c r="H35" s="6">
        <f t="shared" si="19"/>
        <v>0</v>
      </c>
      <c r="I35" s="6">
        <f t="shared" si="19"/>
        <v>0</v>
      </c>
      <c r="J35" s="6">
        <f t="shared" si="21"/>
        <v>0</v>
      </c>
      <c r="K35" s="6">
        <f t="shared" si="21"/>
        <v>0</v>
      </c>
      <c r="L35" s="6">
        <f t="shared" si="21"/>
        <v>0</v>
      </c>
      <c r="M35" s="6">
        <f t="shared" si="20"/>
        <v>0</v>
      </c>
      <c r="N35" s="6">
        <f t="shared" si="20"/>
        <v>0</v>
      </c>
      <c r="O35" s="6">
        <f t="shared" si="20"/>
        <v>0</v>
      </c>
      <c r="P35" s="6">
        <f t="shared" si="20"/>
        <v>0</v>
      </c>
      <c r="Q35" s="6">
        <f t="shared" si="20"/>
        <v>0</v>
      </c>
    </row>
    <row r="36" spans="1:17" s="4" customFormat="1" ht="15" customHeight="1" x14ac:dyDescent="0.3">
      <c r="A36" s="16"/>
      <c r="B36" s="20"/>
      <c r="C36" s="21"/>
      <c r="D36" s="11" t="s">
        <v>15</v>
      </c>
      <c r="E36" s="6">
        <f t="shared" si="1"/>
        <v>1578085529.26</v>
      </c>
      <c r="F36" s="6">
        <f>F16+F21+F26+F31</f>
        <v>118385592.86</v>
      </c>
      <c r="G36" s="6">
        <f t="shared" si="19"/>
        <v>113570862.40000001</v>
      </c>
      <c r="H36" s="6">
        <f t="shared" si="19"/>
        <v>94144890</v>
      </c>
      <c r="I36" s="6">
        <f t="shared" si="19"/>
        <v>92470690</v>
      </c>
      <c r="J36" s="6">
        <f t="shared" si="21"/>
        <v>144939186.75</v>
      </c>
      <c r="K36" s="6">
        <f t="shared" si="21"/>
        <v>144939186.75</v>
      </c>
      <c r="L36" s="6">
        <f>L16+L21+L26+L31</f>
        <v>144939186.75</v>
      </c>
      <c r="M36" s="6">
        <f>M16+M21+M26+M31</f>
        <v>144939186.75</v>
      </c>
      <c r="N36" s="6">
        <f t="shared" si="20"/>
        <v>144939186.75</v>
      </c>
      <c r="O36" s="6">
        <f t="shared" si="20"/>
        <v>144939186.75</v>
      </c>
      <c r="P36" s="6">
        <f t="shared" si="20"/>
        <v>144939186.75</v>
      </c>
      <c r="Q36" s="6">
        <f t="shared" si="20"/>
        <v>144939186.75</v>
      </c>
    </row>
    <row r="37" spans="1:17" s="4" customFormat="1" ht="20.399999999999999" x14ac:dyDescent="0.3">
      <c r="A37" s="17"/>
      <c r="B37" s="22"/>
      <c r="C37" s="23"/>
      <c r="D37" s="11" t="s">
        <v>23</v>
      </c>
      <c r="E37" s="6">
        <f t="shared" si="1"/>
        <v>0</v>
      </c>
      <c r="F37" s="6">
        <f t="shared" si="21"/>
        <v>0</v>
      </c>
      <c r="G37" s="6">
        <f t="shared" si="19"/>
        <v>0</v>
      </c>
      <c r="H37" s="6">
        <f t="shared" si="19"/>
        <v>0</v>
      </c>
      <c r="I37" s="6">
        <f t="shared" si="19"/>
        <v>0</v>
      </c>
      <c r="J37" s="6">
        <f t="shared" si="21"/>
        <v>0</v>
      </c>
      <c r="K37" s="6">
        <f t="shared" si="21"/>
        <v>0</v>
      </c>
      <c r="L37" s="6">
        <f t="shared" si="21"/>
        <v>0</v>
      </c>
      <c r="M37" s="6">
        <f t="shared" si="20"/>
        <v>0</v>
      </c>
      <c r="N37" s="6">
        <f t="shared" si="20"/>
        <v>0</v>
      </c>
      <c r="O37" s="6">
        <f t="shared" si="20"/>
        <v>0</v>
      </c>
      <c r="P37" s="6">
        <f t="shared" si="20"/>
        <v>0</v>
      </c>
      <c r="Q37" s="6">
        <f t="shared" si="20"/>
        <v>0</v>
      </c>
    </row>
    <row r="38" spans="1:17" s="4" customFormat="1" ht="15" customHeight="1" x14ac:dyDescent="0.3">
      <c r="A38" s="15">
        <v>2</v>
      </c>
      <c r="B38" s="27" t="s">
        <v>39</v>
      </c>
      <c r="C38" s="15" t="s">
        <v>10</v>
      </c>
      <c r="D38" s="11" t="s">
        <v>4</v>
      </c>
      <c r="E38" s="6">
        <f>E39+E40+E41+E42</f>
        <v>1716941.52</v>
      </c>
      <c r="F38" s="6">
        <f t="shared" ref="F38:I38" si="22">F39+F40+F41+F42</f>
        <v>858470.76</v>
      </c>
      <c r="G38" s="6">
        <f t="shared" si="22"/>
        <v>858470.76</v>
      </c>
      <c r="H38" s="6">
        <f t="shared" si="22"/>
        <v>0</v>
      </c>
      <c r="I38" s="6">
        <f t="shared" si="22"/>
        <v>0</v>
      </c>
      <c r="J38" s="6">
        <f t="shared" ref="J38" si="23">J39+J40+J41+J42</f>
        <v>0</v>
      </c>
      <c r="K38" s="6">
        <f t="shared" ref="K38" si="24">K39+K40+K41+K42</f>
        <v>0</v>
      </c>
      <c r="L38" s="6">
        <f t="shared" ref="L38:Q38" si="25">L39+L40+L41+L42</f>
        <v>0</v>
      </c>
      <c r="M38" s="6">
        <f t="shared" si="25"/>
        <v>0</v>
      </c>
      <c r="N38" s="6">
        <f t="shared" si="25"/>
        <v>0</v>
      </c>
      <c r="O38" s="6">
        <f t="shared" si="25"/>
        <v>0</v>
      </c>
      <c r="P38" s="6">
        <f t="shared" si="25"/>
        <v>0</v>
      </c>
      <c r="Q38" s="6">
        <f t="shared" si="25"/>
        <v>0</v>
      </c>
    </row>
    <row r="39" spans="1:17" s="4" customFormat="1" x14ac:dyDescent="0.3">
      <c r="A39" s="16"/>
      <c r="B39" s="28"/>
      <c r="C39" s="16"/>
      <c r="D39" s="11" t="s">
        <v>22</v>
      </c>
      <c r="E39" s="6">
        <f t="shared" si="1"/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</row>
    <row r="40" spans="1:17" s="4" customFormat="1" ht="20.399999999999999" x14ac:dyDescent="0.3">
      <c r="A40" s="16"/>
      <c r="B40" s="28"/>
      <c r="C40" s="16"/>
      <c r="D40" s="11" t="s">
        <v>13</v>
      </c>
      <c r="E40" s="6">
        <f t="shared" si="1"/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</row>
    <row r="41" spans="1:17" s="4" customFormat="1" x14ac:dyDescent="0.3">
      <c r="A41" s="16"/>
      <c r="B41" s="28"/>
      <c r="C41" s="16"/>
      <c r="D41" s="11" t="s">
        <v>15</v>
      </c>
      <c r="E41" s="6">
        <f t="shared" si="1"/>
        <v>1716941.52</v>
      </c>
      <c r="F41" s="6">
        <v>858470.76</v>
      </c>
      <c r="G41" s="6">
        <v>858470.76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</row>
    <row r="42" spans="1:17" s="4" customFormat="1" ht="20.399999999999999" x14ac:dyDescent="0.3">
      <c r="A42" s="17"/>
      <c r="B42" s="29"/>
      <c r="C42" s="17"/>
      <c r="D42" s="11" t="s">
        <v>23</v>
      </c>
      <c r="E42" s="6">
        <f t="shared" si="1"/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</row>
    <row r="43" spans="1:17" s="4" customFormat="1" ht="15" customHeight="1" x14ac:dyDescent="0.3">
      <c r="A43" s="15"/>
      <c r="B43" s="18" t="s">
        <v>5</v>
      </c>
      <c r="C43" s="19"/>
      <c r="D43" s="11" t="s">
        <v>4</v>
      </c>
      <c r="E43" s="6">
        <f>E44+E45+E46+E47</f>
        <v>1716941.52</v>
      </c>
      <c r="F43" s="6">
        <f t="shared" ref="F43:I43" si="26">F44+F45+F46+F47</f>
        <v>858470.76</v>
      </c>
      <c r="G43" s="6">
        <f t="shared" si="26"/>
        <v>858470.76</v>
      </c>
      <c r="H43" s="6">
        <f t="shared" si="26"/>
        <v>0</v>
      </c>
      <c r="I43" s="6">
        <f t="shared" si="26"/>
        <v>0</v>
      </c>
      <c r="J43" s="6">
        <f t="shared" ref="J43" si="27">J44+J45+J46+J47</f>
        <v>0</v>
      </c>
      <c r="K43" s="6">
        <f t="shared" ref="K43" si="28">K44+K45+K46+K47</f>
        <v>0</v>
      </c>
      <c r="L43" s="6">
        <f t="shared" ref="L43:Q43" si="29">L44+L45+L46+L47</f>
        <v>0</v>
      </c>
      <c r="M43" s="6">
        <f t="shared" si="29"/>
        <v>0</v>
      </c>
      <c r="N43" s="6">
        <f t="shared" si="29"/>
        <v>0</v>
      </c>
      <c r="O43" s="6">
        <f t="shared" si="29"/>
        <v>0</v>
      </c>
      <c r="P43" s="6">
        <f t="shared" si="29"/>
        <v>0</v>
      </c>
      <c r="Q43" s="6">
        <f t="shared" si="29"/>
        <v>0</v>
      </c>
    </row>
    <row r="44" spans="1:17" s="4" customFormat="1" ht="15" customHeight="1" x14ac:dyDescent="0.3">
      <c r="A44" s="16"/>
      <c r="B44" s="20"/>
      <c r="C44" s="21"/>
      <c r="D44" s="11" t="s">
        <v>22</v>
      </c>
      <c r="E44" s="6">
        <f t="shared" si="1"/>
        <v>0</v>
      </c>
      <c r="F44" s="6">
        <f t="shared" ref="F44:Q47" si="30">F39</f>
        <v>0</v>
      </c>
      <c r="G44" s="6">
        <f t="shared" si="30"/>
        <v>0</v>
      </c>
      <c r="H44" s="6">
        <f t="shared" si="30"/>
        <v>0</v>
      </c>
      <c r="I44" s="6">
        <f t="shared" si="30"/>
        <v>0</v>
      </c>
      <c r="J44" s="6">
        <f t="shared" si="30"/>
        <v>0</v>
      </c>
      <c r="K44" s="6">
        <f t="shared" si="30"/>
        <v>0</v>
      </c>
      <c r="L44" s="6">
        <f t="shared" si="30"/>
        <v>0</v>
      </c>
      <c r="M44" s="6">
        <f t="shared" si="30"/>
        <v>0</v>
      </c>
      <c r="N44" s="6">
        <f t="shared" si="30"/>
        <v>0</v>
      </c>
      <c r="O44" s="6">
        <f t="shared" si="30"/>
        <v>0</v>
      </c>
      <c r="P44" s="6">
        <f t="shared" si="30"/>
        <v>0</v>
      </c>
      <c r="Q44" s="6">
        <f t="shared" si="30"/>
        <v>0</v>
      </c>
    </row>
    <row r="45" spans="1:17" s="4" customFormat="1" ht="20.399999999999999" x14ac:dyDescent="0.3">
      <c r="A45" s="16"/>
      <c r="B45" s="20"/>
      <c r="C45" s="21"/>
      <c r="D45" s="11" t="s">
        <v>13</v>
      </c>
      <c r="E45" s="6">
        <f t="shared" si="1"/>
        <v>0</v>
      </c>
      <c r="F45" s="6">
        <f t="shared" ref="F45:L45" si="31">F40</f>
        <v>0</v>
      </c>
      <c r="G45" s="6">
        <f t="shared" si="30"/>
        <v>0</v>
      </c>
      <c r="H45" s="6">
        <f t="shared" si="30"/>
        <v>0</v>
      </c>
      <c r="I45" s="6">
        <f t="shared" si="30"/>
        <v>0</v>
      </c>
      <c r="J45" s="6">
        <f t="shared" si="31"/>
        <v>0</v>
      </c>
      <c r="K45" s="6">
        <f t="shared" si="31"/>
        <v>0</v>
      </c>
      <c r="L45" s="6">
        <f t="shared" si="31"/>
        <v>0</v>
      </c>
      <c r="M45" s="6">
        <f t="shared" si="30"/>
        <v>0</v>
      </c>
      <c r="N45" s="6">
        <f t="shared" si="30"/>
        <v>0</v>
      </c>
      <c r="O45" s="6">
        <f t="shared" si="30"/>
        <v>0</v>
      </c>
      <c r="P45" s="6">
        <f t="shared" si="30"/>
        <v>0</v>
      </c>
      <c r="Q45" s="6">
        <f t="shared" si="30"/>
        <v>0</v>
      </c>
    </row>
    <row r="46" spans="1:17" s="4" customFormat="1" ht="15" customHeight="1" x14ac:dyDescent="0.3">
      <c r="A46" s="16"/>
      <c r="B46" s="20"/>
      <c r="C46" s="21"/>
      <c r="D46" s="11" t="s">
        <v>15</v>
      </c>
      <c r="E46" s="6">
        <f t="shared" si="1"/>
        <v>1716941.52</v>
      </c>
      <c r="F46" s="6">
        <f t="shared" ref="F46:L46" si="32">F41</f>
        <v>858470.76</v>
      </c>
      <c r="G46" s="6">
        <f t="shared" si="30"/>
        <v>858470.76</v>
      </c>
      <c r="H46" s="6">
        <f t="shared" si="30"/>
        <v>0</v>
      </c>
      <c r="I46" s="6">
        <f t="shared" si="30"/>
        <v>0</v>
      </c>
      <c r="J46" s="6">
        <f t="shared" si="32"/>
        <v>0</v>
      </c>
      <c r="K46" s="6">
        <f t="shared" si="32"/>
        <v>0</v>
      </c>
      <c r="L46" s="6">
        <f t="shared" si="32"/>
        <v>0</v>
      </c>
      <c r="M46" s="6">
        <f t="shared" si="30"/>
        <v>0</v>
      </c>
      <c r="N46" s="6">
        <f t="shared" si="30"/>
        <v>0</v>
      </c>
      <c r="O46" s="6">
        <f t="shared" si="30"/>
        <v>0</v>
      </c>
      <c r="P46" s="6">
        <f t="shared" si="30"/>
        <v>0</v>
      </c>
      <c r="Q46" s="6">
        <f t="shared" si="30"/>
        <v>0</v>
      </c>
    </row>
    <row r="47" spans="1:17" s="4" customFormat="1" ht="20.399999999999999" x14ac:dyDescent="0.3">
      <c r="A47" s="17"/>
      <c r="B47" s="22"/>
      <c r="C47" s="23"/>
      <c r="D47" s="11" t="s">
        <v>23</v>
      </c>
      <c r="E47" s="6">
        <f t="shared" si="1"/>
        <v>0</v>
      </c>
      <c r="F47" s="6">
        <f t="shared" ref="F47:L47" si="33">F42</f>
        <v>0</v>
      </c>
      <c r="G47" s="6">
        <f t="shared" si="30"/>
        <v>0</v>
      </c>
      <c r="H47" s="6">
        <f t="shared" si="30"/>
        <v>0</v>
      </c>
      <c r="I47" s="6">
        <f t="shared" si="30"/>
        <v>0</v>
      </c>
      <c r="J47" s="6">
        <f t="shared" si="33"/>
        <v>0</v>
      </c>
      <c r="K47" s="6">
        <f t="shared" si="33"/>
        <v>0</v>
      </c>
      <c r="L47" s="6">
        <f t="shared" si="33"/>
        <v>0</v>
      </c>
      <c r="M47" s="6">
        <f t="shared" si="30"/>
        <v>0</v>
      </c>
      <c r="N47" s="6">
        <f t="shared" si="30"/>
        <v>0</v>
      </c>
      <c r="O47" s="6">
        <f t="shared" si="30"/>
        <v>0</v>
      </c>
      <c r="P47" s="6">
        <f t="shared" si="30"/>
        <v>0</v>
      </c>
      <c r="Q47" s="6">
        <f t="shared" si="30"/>
        <v>0</v>
      </c>
    </row>
    <row r="48" spans="1:17" s="4" customFormat="1" ht="15" customHeight="1" x14ac:dyDescent="0.3">
      <c r="A48" s="15">
        <v>3</v>
      </c>
      <c r="B48" s="27" t="s">
        <v>40</v>
      </c>
      <c r="C48" s="15" t="s">
        <v>14</v>
      </c>
      <c r="D48" s="11" t="s">
        <v>4</v>
      </c>
      <c r="E48" s="6">
        <f>E49+E50+E51+E52</f>
        <v>2029152.6400000001</v>
      </c>
      <c r="F48" s="6">
        <f t="shared" ref="F48:I48" si="34">F49+F50+F51+F52</f>
        <v>650100</v>
      </c>
      <c r="G48" s="6">
        <f t="shared" si="34"/>
        <v>454210.53</v>
      </c>
      <c r="H48" s="6">
        <f t="shared" si="34"/>
        <v>454210.53</v>
      </c>
      <c r="I48" s="6">
        <f t="shared" si="34"/>
        <v>470631.58</v>
      </c>
      <c r="J48" s="6">
        <f t="shared" ref="J48" si="35">J49+J50+J51+J52</f>
        <v>0</v>
      </c>
      <c r="K48" s="6">
        <f t="shared" ref="K48" si="36">K49+K50+K51+K52</f>
        <v>0</v>
      </c>
      <c r="L48" s="6">
        <f t="shared" ref="L48:Q48" si="37">L49+L50+L51+L52</f>
        <v>0</v>
      </c>
      <c r="M48" s="6">
        <f t="shared" si="37"/>
        <v>0</v>
      </c>
      <c r="N48" s="6">
        <f t="shared" si="37"/>
        <v>0</v>
      </c>
      <c r="O48" s="6">
        <f t="shared" si="37"/>
        <v>0</v>
      </c>
      <c r="P48" s="6">
        <f t="shared" si="37"/>
        <v>0</v>
      </c>
      <c r="Q48" s="6">
        <f t="shared" si="37"/>
        <v>0</v>
      </c>
    </row>
    <row r="49" spans="1:17" s="4" customFormat="1" x14ac:dyDescent="0.3">
      <c r="A49" s="16"/>
      <c r="B49" s="28"/>
      <c r="C49" s="16"/>
      <c r="D49" s="11" t="s">
        <v>22</v>
      </c>
      <c r="E49" s="6">
        <f t="shared" si="1"/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</row>
    <row r="50" spans="1:17" s="4" customFormat="1" ht="19.5" customHeight="1" x14ac:dyDescent="0.3">
      <c r="A50" s="16"/>
      <c r="B50" s="28"/>
      <c r="C50" s="16"/>
      <c r="D50" s="11" t="s">
        <v>13</v>
      </c>
      <c r="E50" s="6">
        <f t="shared" si="1"/>
        <v>1623700</v>
      </c>
      <c r="F50" s="8">
        <v>313600</v>
      </c>
      <c r="G50" s="8">
        <v>431500</v>
      </c>
      <c r="H50" s="8">
        <v>431500</v>
      </c>
      <c r="I50" s="8">
        <v>447100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</row>
    <row r="51" spans="1:17" s="4" customFormat="1" ht="18.75" customHeight="1" x14ac:dyDescent="0.3">
      <c r="A51" s="16"/>
      <c r="B51" s="28"/>
      <c r="C51" s="16"/>
      <c r="D51" s="11" t="s">
        <v>15</v>
      </c>
      <c r="E51" s="6">
        <f t="shared" si="1"/>
        <v>405452.64000000007</v>
      </c>
      <c r="F51" s="8">
        <f>16500+320000</f>
        <v>336500</v>
      </c>
      <c r="G51" s="8">
        <v>22710.53</v>
      </c>
      <c r="H51" s="8">
        <v>22710.53</v>
      </c>
      <c r="I51" s="8">
        <v>23531.58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</row>
    <row r="52" spans="1:17" s="4" customFormat="1" ht="20.399999999999999" x14ac:dyDescent="0.3">
      <c r="A52" s="17"/>
      <c r="B52" s="29"/>
      <c r="C52" s="17"/>
      <c r="D52" s="11" t="s">
        <v>23</v>
      </c>
      <c r="E52" s="6">
        <f t="shared" si="1"/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</row>
    <row r="53" spans="1:17" s="4" customFormat="1" ht="16.5" customHeight="1" x14ac:dyDescent="0.3">
      <c r="A53" s="15"/>
      <c r="B53" s="18" t="s">
        <v>5</v>
      </c>
      <c r="C53" s="19"/>
      <c r="D53" s="11" t="s">
        <v>4</v>
      </c>
      <c r="E53" s="6">
        <f>E54+E55+E56+E57</f>
        <v>2029152.6400000001</v>
      </c>
      <c r="F53" s="6">
        <f t="shared" ref="F53:I53" si="38">F54+F55+F56+F57</f>
        <v>650100</v>
      </c>
      <c r="G53" s="6">
        <f t="shared" si="38"/>
        <v>454210.53</v>
      </c>
      <c r="H53" s="6">
        <f t="shared" si="38"/>
        <v>454210.53</v>
      </c>
      <c r="I53" s="6">
        <f t="shared" si="38"/>
        <v>470631.58</v>
      </c>
      <c r="J53" s="6">
        <f t="shared" ref="J53" si="39">J54+J55+J56+J57</f>
        <v>0</v>
      </c>
      <c r="K53" s="6">
        <f t="shared" ref="K53" si="40">K54+K55+K56+K57</f>
        <v>0</v>
      </c>
      <c r="L53" s="6">
        <f t="shared" ref="L53:Q53" si="41">L54+L55+L56+L57</f>
        <v>0</v>
      </c>
      <c r="M53" s="6">
        <f t="shared" si="41"/>
        <v>0</v>
      </c>
      <c r="N53" s="6">
        <f t="shared" si="41"/>
        <v>0</v>
      </c>
      <c r="O53" s="6">
        <f t="shared" si="41"/>
        <v>0</v>
      </c>
      <c r="P53" s="6">
        <f t="shared" si="41"/>
        <v>0</v>
      </c>
      <c r="Q53" s="6">
        <f t="shared" si="41"/>
        <v>0</v>
      </c>
    </row>
    <row r="54" spans="1:17" s="4" customFormat="1" ht="16.5" customHeight="1" x14ac:dyDescent="0.3">
      <c r="A54" s="16"/>
      <c r="B54" s="20"/>
      <c r="C54" s="21"/>
      <c r="D54" s="11" t="s">
        <v>22</v>
      </c>
      <c r="E54" s="6">
        <f t="shared" si="1"/>
        <v>0</v>
      </c>
      <c r="F54" s="6">
        <f t="shared" ref="F54:Q57" si="42">F49</f>
        <v>0</v>
      </c>
      <c r="G54" s="6">
        <f t="shared" si="42"/>
        <v>0</v>
      </c>
      <c r="H54" s="6">
        <f t="shared" si="42"/>
        <v>0</v>
      </c>
      <c r="I54" s="6">
        <f t="shared" si="42"/>
        <v>0</v>
      </c>
      <c r="J54" s="6">
        <f t="shared" si="42"/>
        <v>0</v>
      </c>
      <c r="K54" s="6">
        <f t="shared" si="42"/>
        <v>0</v>
      </c>
      <c r="L54" s="6">
        <f t="shared" si="42"/>
        <v>0</v>
      </c>
      <c r="M54" s="6">
        <f t="shared" si="42"/>
        <v>0</v>
      </c>
      <c r="N54" s="6">
        <f t="shared" si="42"/>
        <v>0</v>
      </c>
      <c r="O54" s="6">
        <f t="shared" si="42"/>
        <v>0</v>
      </c>
      <c r="P54" s="6">
        <f t="shared" si="42"/>
        <v>0</v>
      </c>
      <c r="Q54" s="6">
        <f t="shared" si="42"/>
        <v>0</v>
      </c>
    </row>
    <row r="55" spans="1:17" s="4" customFormat="1" ht="20.399999999999999" x14ac:dyDescent="0.3">
      <c r="A55" s="16"/>
      <c r="B55" s="20"/>
      <c r="C55" s="21"/>
      <c r="D55" s="11" t="s">
        <v>13</v>
      </c>
      <c r="E55" s="6">
        <f t="shared" si="1"/>
        <v>1623700</v>
      </c>
      <c r="F55" s="6">
        <f t="shared" ref="F55:L55" si="43">F50</f>
        <v>313600</v>
      </c>
      <c r="G55" s="6">
        <f t="shared" si="42"/>
        <v>431500</v>
      </c>
      <c r="H55" s="6">
        <f t="shared" si="42"/>
        <v>431500</v>
      </c>
      <c r="I55" s="6">
        <f t="shared" si="42"/>
        <v>447100</v>
      </c>
      <c r="J55" s="6">
        <f t="shared" si="43"/>
        <v>0</v>
      </c>
      <c r="K55" s="6">
        <f t="shared" si="43"/>
        <v>0</v>
      </c>
      <c r="L55" s="6">
        <f t="shared" si="43"/>
        <v>0</v>
      </c>
      <c r="M55" s="6">
        <f t="shared" si="42"/>
        <v>0</v>
      </c>
      <c r="N55" s="6">
        <f t="shared" si="42"/>
        <v>0</v>
      </c>
      <c r="O55" s="6">
        <f t="shared" si="42"/>
        <v>0</v>
      </c>
      <c r="P55" s="6">
        <f t="shared" si="42"/>
        <v>0</v>
      </c>
      <c r="Q55" s="6">
        <f t="shared" si="42"/>
        <v>0</v>
      </c>
    </row>
    <row r="56" spans="1:17" s="4" customFormat="1" ht="16.5" customHeight="1" x14ac:dyDescent="0.3">
      <c r="A56" s="16"/>
      <c r="B56" s="20"/>
      <c r="C56" s="21"/>
      <c r="D56" s="11" t="s">
        <v>15</v>
      </c>
      <c r="E56" s="6">
        <f t="shared" si="1"/>
        <v>405452.64000000007</v>
      </c>
      <c r="F56" s="6">
        <f t="shared" ref="F56:L56" si="44">F51</f>
        <v>336500</v>
      </c>
      <c r="G56" s="6">
        <f t="shared" si="42"/>
        <v>22710.53</v>
      </c>
      <c r="H56" s="6">
        <f t="shared" si="42"/>
        <v>22710.53</v>
      </c>
      <c r="I56" s="6">
        <f t="shared" si="42"/>
        <v>23531.58</v>
      </c>
      <c r="J56" s="6">
        <f t="shared" si="44"/>
        <v>0</v>
      </c>
      <c r="K56" s="6">
        <f t="shared" si="44"/>
        <v>0</v>
      </c>
      <c r="L56" s="6">
        <f t="shared" si="44"/>
        <v>0</v>
      </c>
      <c r="M56" s="6">
        <f t="shared" si="42"/>
        <v>0</v>
      </c>
      <c r="N56" s="6">
        <f t="shared" si="42"/>
        <v>0</v>
      </c>
      <c r="O56" s="6">
        <f t="shared" si="42"/>
        <v>0</v>
      </c>
      <c r="P56" s="6">
        <f t="shared" si="42"/>
        <v>0</v>
      </c>
      <c r="Q56" s="6">
        <f t="shared" si="42"/>
        <v>0</v>
      </c>
    </row>
    <row r="57" spans="1:17" s="4" customFormat="1" ht="20.399999999999999" x14ac:dyDescent="0.3">
      <c r="A57" s="17"/>
      <c r="B57" s="22"/>
      <c r="C57" s="23"/>
      <c r="D57" s="11" t="s">
        <v>23</v>
      </c>
      <c r="E57" s="6">
        <f t="shared" si="1"/>
        <v>0</v>
      </c>
      <c r="F57" s="6">
        <f t="shared" ref="F57:L57" si="45">F52</f>
        <v>0</v>
      </c>
      <c r="G57" s="6">
        <f t="shared" si="42"/>
        <v>0</v>
      </c>
      <c r="H57" s="6">
        <f t="shared" si="42"/>
        <v>0</v>
      </c>
      <c r="I57" s="6">
        <f t="shared" si="42"/>
        <v>0</v>
      </c>
      <c r="J57" s="6">
        <f t="shared" si="45"/>
        <v>0</v>
      </c>
      <c r="K57" s="6">
        <f t="shared" si="45"/>
        <v>0</v>
      </c>
      <c r="L57" s="6">
        <f t="shared" si="45"/>
        <v>0</v>
      </c>
      <c r="M57" s="6">
        <f t="shared" si="42"/>
        <v>0</v>
      </c>
      <c r="N57" s="6">
        <f t="shared" si="42"/>
        <v>0</v>
      </c>
      <c r="O57" s="6">
        <f t="shared" si="42"/>
        <v>0</v>
      </c>
      <c r="P57" s="6">
        <f t="shared" si="42"/>
        <v>0</v>
      </c>
      <c r="Q57" s="6">
        <f t="shared" si="42"/>
        <v>0</v>
      </c>
    </row>
    <row r="58" spans="1:17" s="4" customFormat="1" ht="15" customHeight="1" x14ac:dyDescent="0.3">
      <c r="A58" s="15">
        <v>4</v>
      </c>
      <c r="B58" s="30" t="s">
        <v>41</v>
      </c>
      <c r="C58" s="15" t="s">
        <v>14</v>
      </c>
      <c r="D58" s="11" t="s">
        <v>4</v>
      </c>
      <c r="E58" s="6">
        <f>E59+E60+E61+E62</f>
        <v>17196000</v>
      </c>
      <c r="F58" s="6">
        <f t="shared" ref="F58:I58" si="46">F59+F60+F61+F62</f>
        <v>17196000</v>
      </c>
      <c r="G58" s="6">
        <f t="shared" si="46"/>
        <v>0</v>
      </c>
      <c r="H58" s="6">
        <f t="shared" si="46"/>
        <v>0</v>
      </c>
      <c r="I58" s="6">
        <f t="shared" si="46"/>
        <v>0</v>
      </c>
      <c r="J58" s="6">
        <f t="shared" ref="J58" si="47">J59+J60+J61+J62</f>
        <v>0</v>
      </c>
      <c r="K58" s="6">
        <f t="shared" ref="K58" si="48">K59+K60+K61+K62</f>
        <v>0</v>
      </c>
      <c r="L58" s="6">
        <f t="shared" ref="L58:Q58" si="49">L59+L60+L61+L62</f>
        <v>0</v>
      </c>
      <c r="M58" s="6">
        <f t="shared" si="49"/>
        <v>0</v>
      </c>
      <c r="N58" s="6">
        <f t="shared" si="49"/>
        <v>0</v>
      </c>
      <c r="O58" s="6">
        <f t="shared" si="49"/>
        <v>0</v>
      </c>
      <c r="P58" s="6">
        <f t="shared" si="49"/>
        <v>0</v>
      </c>
      <c r="Q58" s="6">
        <f t="shared" si="49"/>
        <v>0</v>
      </c>
    </row>
    <row r="59" spans="1:17" s="4" customFormat="1" x14ac:dyDescent="0.3">
      <c r="A59" s="16"/>
      <c r="B59" s="31"/>
      <c r="C59" s="16"/>
      <c r="D59" s="11" t="s">
        <v>22</v>
      </c>
      <c r="E59" s="6">
        <f t="shared" si="1"/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</row>
    <row r="60" spans="1:17" s="4" customFormat="1" ht="20.399999999999999" x14ac:dyDescent="0.3">
      <c r="A60" s="16"/>
      <c r="B60" s="31"/>
      <c r="C60" s="16"/>
      <c r="D60" s="11" t="s">
        <v>13</v>
      </c>
      <c r="E60" s="6">
        <f t="shared" si="1"/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</row>
    <row r="61" spans="1:17" s="4" customFormat="1" x14ac:dyDescent="0.3">
      <c r="A61" s="16"/>
      <c r="B61" s="31"/>
      <c r="C61" s="16"/>
      <c r="D61" s="11" t="s">
        <v>15</v>
      </c>
      <c r="E61" s="6">
        <f t="shared" si="1"/>
        <v>17196000</v>
      </c>
      <c r="F61" s="6">
        <v>17196000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</row>
    <row r="62" spans="1:17" s="4" customFormat="1" ht="20.399999999999999" x14ac:dyDescent="0.3">
      <c r="A62" s="17"/>
      <c r="B62" s="32"/>
      <c r="C62" s="17"/>
      <c r="D62" s="11" t="s">
        <v>23</v>
      </c>
      <c r="E62" s="6">
        <f t="shared" si="1"/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</row>
    <row r="63" spans="1:17" s="4" customFormat="1" x14ac:dyDescent="0.3">
      <c r="A63" s="15"/>
      <c r="B63" s="18" t="s">
        <v>5</v>
      </c>
      <c r="C63" s="19"/>
      <c r="D63" s="11" t="s">
        <v>4</v>
      </c>
      <c r="E63" s="6">
        <f>E64+E65+E66+E67</f>
        <v>17196000</v>
      </c>
      <c r="F63" s="6">
        <f t="shared" ref="F63:I63" si="50">F64+F65+F66+F67</f>
        <v>17196000</v>
      </c>
      <c r="G63" s="6">
        <f t="shared" si="50"/>
        <v>0</v>
      </c>
      <c r="H63" s="6">
        <f t="shared" si="50"/>
        <v>0</v>
      </c>
      <c r="I63" s="6">
        <f t="shared" si="50"/>
        <v>0</v>
      </c>
      <c r="J63" s="6">
        <f t="shared" ref="J63" si="51">J64+J65+J66+J67</f>
        <v>0</v>
      </c>
      <c r="K63" s="6">
        <f t="shared" ref="K63" si="52">K64+K65+K66+K67</f>
        <v>0</v>
      </c>
      <c r="L63" s="6">
        <f t="shared" ref="L63:Q63" si="53">L64+L65+L66+L67</f>
        <v>0</v>
      </c>
      <c r="M63" s="6">
        <f t="shared" si="53"/>
        <v>0</v>
      </c>
      <c r="N63" s="6">
        <f t="shared" si="53"/>
        <v>0</v>
      </c>
      <c r="O63" s="6">
        <f t="shared" si="53"/>
        <v>0</v>
      </c>
      <c r="P63" s="6">
        <f t="shared" si="53"/>
        <v>0</v>
      </c>
      <c r="Q63" s="6">
        <f t="shared" si="53"/>
        <v>0</v>
      </c>
    </row>
    <row r="64" spans="1:17" s="4" customFormat="1" x14ac:dyDescent="0.3">
      <c r="A64" s="16"/>
      <c r="B64" s="20"/>
      <c r="C64" s="21"/>
      <c r="D64" s="11" t="s">
        <v>22</v>
      </c>
      <c r="E64" s="6">
        <f t="shared" si="1"/>
        <v>0</v>
      </c>
      <c r="F64" s="6">
        <f t="shared" ref="F64:Q67" si="54">F59</f>
        <v>0</v>
      </c>
      <c r="G64" s="6">
        <f t="shared" si="54"/>
        <v>0</v>
      </c>
      <c r="H64" s="6">
        <f t="shared" si="54"/>
        <v>0</v>
      </c>
      <c r="I64" s="6">
        <f t="shared" si="54"/>
        <v>0</v>
      </c>
      <c r="J64" s="6">
        <f t="shared" si="54"/>
        <v>0</v>
      </c>
      <c r="K64" s="6">
        <f t="shared" si="54"/>
        <v>0</v>
      </c>
      <c r="L64" s="6">
        <f t="shared" si="54"/>
        <v>0</v>
      </c>
      <c r="M64" s="6">
        <f t="shared" si="54"/>
        <v>0</v>
      </c>
      <c r="N64" s="6">
        <f t="shared" si="54"/>
        <v>0</v>
      </c>
      <c r="O64" s="6">
        <f t="shared" si="54"/>
        <v>0</v>
      </c>
      <c r="P64" s="6">
        <f t="shared" si="54"/>
        <v>0</v>
      </c>
      <c r="Q64" s="6">
        <f t="shared" si="54"/>
        <v>0</v>
      </c>
    </row>
    <row r="65" spans="1:17" s="4" customFormat="1" ht="20.399999999999999" x14ac:dyDescent="0.3">
      <c r="A65" s="16"/>
      <c r="B65" s="20"/>
      <c r="C65" s="21"/>
      <c r="D65" s="11" t="s">
        <v>13</v>
      </c>
      <c r="E65" s="6">
        <f t="shared" si="1"/>
        <v>0</v>
      </c>
      <c r="F65" s="6">
        <f t="shared" ref="F65:L65" si="55">F60</f>
        <v>0</v>
      </c>
      <c r="G65" s="6">
        <f t="shared" si="54"/>
        <v>0</v>
      </c>
      <c r="H65" s="6">
        <f t="shared" si="54"/>
        <v>0</v>
      </c>
      <c r="I65" s="6">
        <f t="shared" si="54"/>
        <v>0</v>
      </c>
      <c r="J65" s="6">
        <f t="shared" si="55"/>
        <v>0</v>
      </c>
      <c r="K65" s="6">
        <f t="shared" si="55"/>
        <v>0</v>
      </c>
      <c r="L65" s="6">
        <f t="shared" si="55"/>
        <v>0</v>
      </c>
      <c r="M65" s="6">
        <f t="shared" si="54"/>
        <v>0</v>
      </c>
      <c r="N65" s="6">
        <f t="shared" si="54"/>
        <v>0</v>
      </c>
      <c r="O65" s="6">
        <f t="shared" si="54"/>
        <v>0</v>
      </c>
      <c r="P65" s="6">
        <f t="shared" si="54"/>
        <v>0</v>
      </c>
      <c r="Q65" s="6">
        <f t="shared" si="54"/>
        <v>0</v>
      </c>
    </row>
    <row r="66" spans="1:17" s="4" customFormat="1" x14ac:dyDescent="0.3">
      <c r="A66" s="16"/>
      <c r="B66" s="20"/>
      <c r="C66" s="21"/>
      <c r="D66" s="11" t="s">
        <v>15</v>
      </c>
      <c r="E66" s="6">
        <f t="shared" si="1"/>
        <v>17196000</v>
      </c>
      <c r="F66" s="6">
        <f t="shared" ref="F66:L66" si="56">F61</f>
        <v>17196000</v>
      </c>
      <c r="G66" s="6">
        <f t="shared" si="54"/>
        <v>0</v>
      </c>
      <c r="H66" s="6">
        <f t="shared" si="54"/>
        <v>0</v>
      </c>
      <c r="I66" s="6">
        <f t="shared" si="54"/>
        <v>0</v>
      </c>
      <c r="J66" s="6">
        <f t="shared" si="56"/>
        <v>0</v>
      </c>
      <c r="K66" s="6">
        <f t="shared" si="56"/>
        <v>0</v>
      </c>
      <c r="L66" s="6">
        <f t="shared" si="56"/>
        <v>0</v>
      </c>
      <c r="M66" s="6">
        <f t="shared" si="54"/>
        <v>0</v>
      </c>
      <c r="N66" s="6">
        <f t="shared" si="54"/>
        <v>0</v>
      </c>
      <c r="O66" s="6">
        <f t="shared" si="54"/>
        <v>0</v>
      </c>
      <c r="P66" s="6">
        <f t="shared" si="54"/>
        <v>0</v>
      </c>
      <c r="Q66" s="6">
        <f t="shared" si="54"/>
        <v>0</v>
      </c>
    </row>
    <row r="67" spans="1:17" s="4" customFormat="1" ht="20.399999999999999" x14ac:dyDescent="0.3">
      <c r="A67" s="17"/>
      <c r="B67" s="22"/>
      <c r="C67" s="23"/>
      <c r="D67" s="11" t="s">
        <v>23</v>
      </c>
      <c r="E67" s="6">
        <f t="shared" si="1"/>
        <v>0</v>
      </c>
      <c r="F67" s="6">
        <f t="shared" ref="F67:L67" si="57">F62</f>
        <v>0</v>
      </c>
      <c r="G67" s="6">
        <f t="shared" si="54"/>
        <v>0</v>
      </c>
      <c r="H67" s="6">
        <f t="shared" si="54"/>
        <v>0</v>
      </c>
      <c r="I67" s="6">
        <f t="shared" si="54"/>
        <v>0</v>
      </c>
      <c r="J67" s="6">
        <f t="shared" si="57"/>
        <v>0</v>
      </c>
      <c r="K67" s="6">
        <f t="shared" si="57"/>
        <v>0</v>
      </c>
      <c r="L67" s="6">
        <f t="shared" si="57"/>
        <v>0</v>
      </c>
      <c r="M67" s="6">
        <f t="shared" si="54"/>
        <v>0</v>
      </c>
      <c r="N67" s="6">
        <f t="shared" si="54"/>
        <v>0</v>
      </c>
      <c r="O67" s="6">
        <f t="shared" si="54"/>
        <v>0</v>
      </c>
      <c r="P67" s="6">
        <f t="shared" si="54"/>
        <v>0</v>
      </c>
      <c r="Q67" s="6">
        <f t="shared" si="54"/>
        <v>0</v>
      </c>
    </row>
    <row r="68" spans="1:17" s="4" customFormat="1" x14ac:dyDescent="0.3">
      <c r="A68" s="15">
        <v>5</v>
      </c>
      <c r="B68" s="27" t="s">
        <v>42</v>
      </c>
      <c r="C68" s="15" t="s">
        <v>10</v>
      </c>
      <c r="D68" s="11" t="s">
        <v>4</v>
      </c>
      <c r="E68" s="6">
        <f>E69+E70+E71+E72</f>
        <v>145765582.25</v>
      </c>
      <c r="F68" s="6">
        <f t="shared" ref="F68:I68" si="58">F69+F70+F71+F72</f>
        <v>117940862.37</v>
      </c>
      <c r="G68" s="6">
        <f t="shared" si="58"/>
        <v>27824719.879999999</v>
      </c>
      <c r="H68" s="6">
        <f t="shared" si="58"/>
        <v>0</v>
      </c>
      <c r="I68" s="6">
        <f t="shared" si="58"/>
        <v>0</v>
      </c>
      <c r="J68" s="6">
        <f t="shared" ref="J68" si="59">J69+J70+J71+J72</f>
        <v>0</v>
      </c>
      <c r="K68" s="6">
        <f t="shared" ref="K68" si="60">K69+K70+K71+K72</f>
        <v>0</v>
      </c>
      <c r="L68" s="6">
        <f t="shared" ref="L68:Q68" si="61">L69+L70+L71+L72</f>
        <v>0</v>
      </c>
      <c r="M68" s="6">
        <f t="shared" si="61"/>
        <v>0</v>
      </c>
      <c r="N68" s="6">
        <f t="shared" si="61"/>
        <v>0</v>
      </c>
      <c r="O68" s="6">
        <f t="shared" si="61"/>
        <v>0</v>
      </c>
      <c r="P68" s="6">
        <f t="shared" si="61"/>
        <v>0</v>
      </c>
      <c r="Q68" s="6">
        <f t="shared" si="61"/>
        <v>0</v>
      </c>
    </row>
    <row r="69" spans="1:17" s="4" customFormat="1" x14ac:dyDescent="0.3">
      <c r="A69" s="16"/>
      <c r="B69" s="28"/>
      <c r="C69" s="16"/>
      <c r="D69" s="11" t="s">
        <v>22</v>
      </c>
      <c r="E69" s="6">
        <f t="shared" si="1"/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</row>
    <row r="70" spans="1:17" s="4" customFormat="1" ht="20.399999999999999" x14ac:dyDescent="0.3">
      <c r="A70" s="16"/>
      <c r="B70" s="28"/>
      <c r="C70" s="16"/>
      <c r="D70" s="11" t="s">
        <v>13</v>
      </c>
      <c r="E70" s="6">
        <f t="shared" si="1"/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</row>
    <row r="71" spans="1:17" s="4" customFormat="1" x14ac:dyDescent="0.3">
      <c r="A71" s="16"/>
      <c r="B71" s="28"/>
      <c r="C71" s="16"/>
      <c r="D71" s="11" t="s">
        <v>15</v>
      </c>
      <c r="E71" s="6">
        <f t="shared" si="1"/>
        <v>145765582.25</v>
      </c>
      <c r="F71" s="6">
        <v>117940862.37</v>
      </c>
      <c r="G71" s="6">
        <v>27824719.879999999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</row>
    <row r="72" spans="1:17" s="4" customFormat="1" ht="20.399999999999999" x14ac:dyDescent="0.3">
      <c r="A72" s="17"/>
      <c r="B72" s="29"/>
      <c r="C72" s="17"/>
      <c r="D72" s="11" t="s">
        <v>23</v>
      </c>
      <c r="E72" s="6">
        <f t="shared" si="1"/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</row>
    <row r="73" spans="1:17" s="4" customFormat="1" x14ac:dyDescent="0.3">
      <c r="A73" s="15"/>
      <c r="B73" s="18" t="s">
        <v>5</v>
      </c>
      <c r="C73" s="19"/>
      <c r="D73" s="11" t="s">
        <v>4</v>
      </c>
      <c r="E73" s="6">
        <f>E74+E75+E76+E77</f>
        <v>145765582.25</v>
      </c>
      <c r="F73" s="6">
        <f t="shared" ref="F73:I73" si="62">F74+F75+F76+F77</f>
        <v>117940862.37</v>
      </c>
      <c r="G73" s="6">
        <f t="shared" si="62"/>
        <v>27824719.879999999</v>
      </c>
      <c r="H73" s="6">
        <f t="shared" si="62"/>
        <v>0</v>
      </c>
      <c r="I73" s="6">
        <f t="shared" si="62"/>
        <v>0</v>
      </c>
      <c r="J73" s="6">
        <f t="shared" ref="J73" si="63">J74+J75+J76+J77</f>
        <v>0</v>
      </c>
      <c r="K73" s="6">
        <f t="shared" ref="K73" si="64">K74+K75+K76+K77</f>
        <v>0</v>
      </c>
      <c r="L73" s="6">
        <f t="shared" ref="L73:Q73" si="65">L74+L75+L76+L77</f>
        <v>0</v>
      </c>
      <c r="M73" s="6">
        <f t="shared" si="65"/>
        <v>0</v>
      </c>
      <c r="N73" s="6">
        <f t="shared" si="65"/>
        <v>0</v>
      </c>
      <c r="O73" s="6">
        <f t="shared" si="65"/>
        <v>0</v>
      </c>
      <c r="P73" s="6">
        <f t="shared" si="65"/>
        <v>0</v>
      </c>
      <c r="Q73" s="6">
        <f t="shared" si="65"/>
        <v>0</v>
      </c>
    </row>
    <row r="74" spans="1:17" s="4" customFormat="1" x14ac:dyDescent="0.3">
      <c r="A74" s="16"/>
      <c r="B74" s="20"/>
      <c r="C74" s="21"/>
      <c r="D74" s="11" t="s">
        <v>22</v>
      </c>
      <c r="E74" s="6">
        <f t="shared" si="1"/>
        <v>0</v>
      </c>
      <c r="F74" s="6">
        <f t="shared" ref="F74:Q77" si="66">F69</f>
        <v>0</v>
      </c>
      <c r="G74" s="6">
        <f t="shared" si="66"/>
        <v>0</v>
      </c>
      <c r="H74" s="6">
        <f t="shared" si="66"/>
        <v>0</v>
      </c>
      <c r="I74" s="6">
        <f t="shared" si="66"/>
        <v>0</v>
      </c>
      <c r="J74" s="6">
        <f t="shared" si="66"/>
        <v>0</v>
      </c>
      <c r="K74" s="6">
        <f t="shared" si="66"/>
        <v>0</v>
      </c>
      <c r="L74" s="6">
        <f t="shared" si="66"/>
        <v>0</v>
      </c>
      <c r="M74" s="6">
        <f t="shared" si="66"/>
        <v>0</v>
      </c>
      <c r="N74" s="6">
        <f t="shared" si="66"/>
        <v>0</v>
      </c>
      <c r="O74" s="6">
        <f t="shared" si="66"/>
        <v>0</v>
      </c>
      <c r="P74" s="6">
        <f t="shared" si="66"/>
        <v>0</v>
      </c>
      <c r="Q74" s="6">
        <f t="shared" si="66"/>
        <v>0</v>
      </c>
    </row>
    <row r="75" spans="1:17" s="4" customFormat="1" ht="20.399999999999999" x14ac:dyDescent="0.3">
      <c r="A75" s="16"/>
      <c r="B75" s="20"/>
      <c r="C75" s="21"/>
      <c r="D75" s="11" t="s">
        <v>13</v>
      </c>
      <c r="E75" s="6">
        <f t="shared" si="1"/>
        <v>0</v>
      </c>
      <c r="F75" s="6">
        <f>F70</f>
        <v>0</v>
      </c>
      <c r="G75" s="6">
        <f t="shared" si="66"/>
        <v>0</v>
      </c>
      <c r="H75" s="6">
        <f t="shared" si="66"/>
        <v>0</v>
      </c>
      <c r="I75" s="6">
        <f t="shared" si="66"/>
        <v>0</v>
      </c>
      <c r="J75" s="6">
        <f t="shared" ref="J75:L75" si="67">J70</f>
        <v>0</v>
      </c>
      <c r="K75" s="6">
        <f t="shared" si="67"/>
        <v>0</v>
      </c>
      <c r="L75" s="6">
        <f t="shared" si="67"/>
        <v>0</v>
      </c>
      <c r="M75" s="6">
        <f t="shared" si="66"/>
        <v>0</v>
      </c>
      <c r="N75" s="6">
        <f t="shared" si="66"/>
        <v>0</v>
      </c>
      <c r="O75" s="6">
        <f t="shared" si="66"/>
        <v>0</v>
      </c>
      <c r="P75" s="6">
        <f t="shared" si="66"/>
        <v>0</v>
      </c>
      <c r="Q75" s="6">
        <f t="shared" si="66"/>
        <v>0</v>
      </c>
    </row>
    <row r="76" spans="1:17" s="4" customFormat="1" x14ac:dyDescent="0.3">
      <c r="A76" s="16"/>
      <c r="B76" s="20"/>
      <c r="C76" s="21"/>
      <c r="D76" s="11" t="s">
        <v>15</v>
      </c>
      <c r="E76" s="6">
        <f t="shared" si="1"/>
        <v>145765582.25</v>
      </c>
      <c r="F76" s="6">
        <f t="shared" ref="F76:L76" si="68">F71</f>
        <v>117940862.37</v>
      </c>
      <c r="G76" s="6">
        <f t="shared" si="66"/>
        <v>27824719.879999999</v>
      </c>
      <c r="H76" s="6">
        <f t="shared" si="66"/>
        <v>0</v>
      </c>
      <c r="I76" s="6">
        <f t="shared" si="66"/>
        <v>0</v>
      </c>
      <c r="J76" s="6">
        <f t="shared" si="68"/>
        <v>0</v>
      </c>
      <c r="K76" s="6">
        <f t="shared" si="68"/>
        <v>0</v>
      </c>
      <c r="L76" s="6">
        <f t="shared" si="68"/>
        <v>0</v>
      </c>
      <c r="M76" s="6">
        <f t="shared" si="66"/>
        <v>0</v>
      </c>
      <c r="N76" s="6">
        <f t="shared" si="66"/>
        <v>0</v>
      </c>
      <c r="O76" s="6">
        <f t="shared" si="66"/>
        <v>0</v>
      </c>
      <c r="P76" s="6">
        <f t="shared" si="66"/>
        <v>0</v>
      </c>
      <c r="Q76" s="6">
        <f t="shared" si="66"/>
        <v>0</v>
      </c>
    </row>
    <row r="77" spans="1:17" s="4" customFormat="1" ht="20.399999999999999" x14ac:dyDescent="0.3">
      <c r="A77" s="17"/>
      <c r="B77" s="22"/>
      <c r="C77" s="23"/>
      <c r="D77" s="11" t="s">
        <v>23</v>
      </c>
      <c r="E77" s="6">
        <f t="shared" si="1"/>
        <v>0</v>
      </c>
      <c r="F77" s="6">
        <f t="shared" ref="F77:L77" si="69">F72</f>
        <v>0</v>
      </c>
      <c r="G77" s="6">
        <f t="shared" si="66"/>
        <v>0</v>
      </c>
      <c r="H77" s="6">
        <f t="shared" si="66"/>
        <v>0</v>
      </c>
      <c r="I77" s="6">
        <f t="shared" si="66"/>
        <v>0</v>
      </c>
      <c r="J77" s="6">
        <f t="shared" si="69"/>
        <v>0</v>
      </c>
      <c r="K77" s="6">
        <f t="shared" si="69"/>
        <v>0</v>
      </c>
      <c r="L77" s="6">
        <f t="shared" si="69"/>
        <v>0</v>
      </c>
      <c r="M77" s="6">
        <f t="shared" si="66"/>
        <v>0</v>
      </c>
      <c r="N77" s="6">
        <f t="shared" si="66"/>
        <v>0</v>
      </c>
      <c r="O77" s="6">
        <f t="shared" si="66"/>
        <v>0</v>
      </c>
      <c r="P77" s="6">
        <f t="shared" si="66"/>
        <v>0</v>
      </c>
      <c r="Q77" s="6">
        <f t="shared" si="66"/>
        <v>0</v>
      </c>
    </row>
    <row r="78" spans="1:17" s="4" customFormat="1" x14ac:dyDescent="0.3">
      <c r="A78" s="26"/>
      <c r="B78" s="18" t="s">
        <v>26</v>
      </c>
      <c r="C78" s="19"/>
      <c r="D78" s="11" t="s">
        <v>4</v>
      </c>
      <c r="E78" s="6">
        <f>E79+E80+E81+E82</f>
        <v>1744793205.6700001</v>
      </c>
      <c r="F78" s="6">
        <f t="shared" ref="F78:I78" si="70">F79+F80+F81+F82</f>
        <v>255031025.99000001</v>
      </c>
      <c r="G78" s="6">
        <f t="shared" si="70"/>
        <v>142708263.57000002</v>
      </c>
      <c r="H78" s="6">
        <f t="shared" si="70"/>
        <v>94599100.530000001</v>
      </c>
      <c r="I78" s="6">
        <f t="shared" si="70"/>
        <v>92941321.579999998</v>
      </c>
      <c r="J78" s="6">
        <f t="shared" ref="J78" si="71">J79+J80+J81+J82</f>
        <v>144939186.75</v>
      </c>
      <c r="K78" s="6">
        <f t="shared" ref="K78" si="72">K79+K80+K81+K82</f>
        <v>144939186.75</v>
      </c>
      <c r="L78" s="6">
        <f t="shared" ref="L78:Q78" si="73">L79+L80+L81+L82</f>
        <v>144939186.75</v>
      </c>
      <c r="M78" s="6">
        <f t="shared" si="73"/>
        <v>144939186.75</v>
      </c>
      <c r="N78" s="6">
        <f t="shared" si="73"/>
        <v>144939186.75</v>
      </c>
      <c r="O78" s="6">
        <f t="shared" si="73"/>
        <v>144939186.75</v>
      </c>
      <c r="P78" s="6">
        <f t="shared" si="73"/>
        <v>144939186.75</v>
      </c>
      <c r="Q78" s="6">
        <f t="shared" si="73"/>
        <v>144939186.75</v>
      </c>
    </row>
    <row r="79" spans="1:17" s="4" customFormat="1" x14ac:dyDescent="0.3">
      <c r="A79" s="26"/>
      <c r="B79" s="20"/>
      <c r="C79" s="21"/>
      <c r="D79" s="11" t="s">
        <v>22</v>
      </c>
      <c r="E79" s="6">
        <f t="shared" si="1"/>
        <v>0</v>
      </c>
      <c r="F79" s="6">
        <f>F34+F39+F49+F59+F69</f>
        <v>0</v>
      </c>
      <c r="G79" s="6">
        <f t="shared" ref="G79:I82" si="74">G34+G39+G49+G59+G69</f>
        <v>0</v>
      </c>
      <c r="H79" s="6">
        <f t="shared" si="74"/>
        <v>0</v>
      </c>
      <c r="I79" s="6">
        <f t="shared" si="74"/>
        <v>0</v>
      </c>
      <c r="J79" s="6">
        <f t="shared" ref="J79:Q82" si="75">J34+J39+J49+J59+J69</f>
        <v>0</v>
      </c>
      <c r="K79" s="6">
        <f t="shared" si="75"/>
        <v>0</v>
      </c>
      <c r="L79" s="6">
        <f t="shared" si="75"/>
        <v>0</v>
      </c>
      <c r="M79" s="6">
        <f t="shared" si="75"/>
        <v>0</v>
      </c>
      <c r="N79" s="6">
        <f t="shared" si="75"/>
        <v>0</v>
      </c>
      <c r="O79" s="6">
        <f t="shared" si="75"/>
        <v>0</v>
      </c>
      <c r="P79" s="6">
        <f t="shared" si="75"/>
        <v>0</v>
      </c>
      <c r="Q79" s="6">
        <f t="shared" si="75"/>
        <v>0</v>
      </c>
    </row>
    <row r="80" spans="1:17" s="4" customFormat="1" ht="20.399999999999999" x14ac:dyDescent="0.3">
      <c r="A80" s="26"/>
      <c r="B80" s="20"/>
      <c r="C80" s="21"/>
      <c r="D80" s="11" t="s">
        <v>13</v>
      </c>
      <c r="E80" s="6">
        <f t="shared" ref="E80:E82" si="76">SUM(F80:Q80)</f>
        <v>1623700</v>
      </c>
      <c r="F80" s="6">
        <f t="shared" ref="F80:Q82" si="77">F35+F40+F50+F60+F70</f>
        <v>313600</v>
      </c>
      <c r="G80" s="6">
        <f t="shared" si="74"/>
        <v>431500</v>
      </c>
      <c r="H80" s="6">
        <f t="shared" si="74"/>
        <v>431500</v>
      </c>
      <c r="I80" s="6">
        <f t="shared" si="74"/>
        <v>447100</v>
      </c>
      <c r="J80" s="6">
        <f t="shared" si="77"/>
        <v>0</v>
      </c>
      <c r="K80" s="6">
        <f t="shared" si="77"/>
        <v>0</v>
      </c>
      <c r="L80" s="6">
        <f t="shared" si="77"/>
        <v>0</v>
      </c>
      <c r="M80" s="6">
        <f t="shared" si="75"/>
        <v>0</v>
      </c>
      <c r="N80" s="6">
        <f t="shared" si="75"/>
        <v>0</v>
      </c>
      <c r="O80" s="6">
        <f t="shared" si="75"/>
        <v>0</v>
      </c>
      <c r="P80" s="6">
        <f t="shared" si="75"/>
        <v>0</v>
      </c>
      <c r="Q80" s="6">
        <f t="shared" si="75"/>
        <v>0</v>
      </c>
    </row>
    <row r="81" spans="1:17" s="4" customFormat="1" x14ac:dyDescent="0.3">
      <c r="A81" s="26"/>
      <c r="B81" s="20"/>
      <c r="C81" s="21"/>
      <c r="D81" s="11" t="s">
        <v>15</v>
      </c>
      <c r="E81" s="6">
        <f t="shared" si="76"/>
        <v>1743169505.6700001</v>
      </c>
      <c r="F81" s="6">
        <f>F36+F41+F51+F61+F71</f>
        <v>254717425.99000001</v>
      </c>
      <c r="G81" s="6">
        <f t="shared" si="74"/>
        <v>142276763.57000002</v>
      </c>
      <c r="H81" s="6">
        <f t="shared" si="74"/>
        <v>94167600.530000001</v>
      </c>
      <c r="I81" s="6">
        <f t="shared" si="74"/>
        <v>92494221.579999998</v>
      </c>
      <c r="J81" s="6">
        <f t="shared" si="77"/>
        <v>144939186.75</v>
      </c>
      <c r="K81" s="6">
        <f t="shared" si="77"/>
        <v>144939186.75</v>
      </c>
      <c r="L81" s="6">
        <f t="shared" si="77"/>
        <v>144939186.75</v>
      </c>
      <c r="M81" s="6">
        <f t="shared" si="77"/>
        <v>144939186.75</v>
      </c>
      <c r="N81" s="6">
        <f t="shared" si="77"/>
        <v>144939186.75</v>
      </c>
      <c r="O81" s="6">
        <f t="shared" si="77"/>
        <v>144939186.75</v>
      </c>
      <c r="P81" s="6">
        <f t="shared" si="77"/>
        <v>144939186.75</v>
      </c>
      <c r="Q81" s="6">
        <f t="shared" si="77"/>
        <v>144939186.75</v>
      </c>
    </row>
    <row r="82" spans="1:17" s="4" customFormat="1" ht="20.399999999999999" x14ac:dyDescent="0.3">
      <c r="A82" s="26"/>
      <c r="B82" s="22"/>
      <c r="C82" s="23"/>
      <c r="D82" s="11" t="s">
        <v>23</v>
      </c>
      <c r="E82" s="6">
        <f t="shared" si="76"/>
        <v>0</v>
      </c>
      <c r="F82" s="6">
        <f t="shared" si="77"/>
        <v>0</v>
      </c>
      <c r="G82" s="6">
        <f t="shared" si="74"/>
        <v>0</v>
      </c>
      <c r="H82" s="6">
        <f t="shared" si="74"/>
        <v>0</v>
      </c>
      <c r="I82" s="6">
        <f t="shared" si="74"/>
        <v>0</v>
      </c>
      <c r="J82" s="6">
        <f>J37+J42+J52+J62+J72</f>
        <v>0</v>
      </c>
      <c r="K82" s="6">
        <f t="shared" si="77"/>
        <v>0</v>
      </c>
      <c r="L82" s="6">
        <f t="shared" si="77"/>
        <v>0</v>
      </c>
      <c r="M82" s="6">
        <f t="shared" si="75"/>
        <v>0</v>
      </c>
      <c r="N82" s="6">
        <f t="shared" si="75"/>
        <v>0</v>
      </c>
      <c r="O82" s="6">
        <f t="shared" si="75"/>
        <v>0</v>
      </c>
      <c r="P82" s="6">
        <f t="shared" si="75"/>
        <v>0</v>
      </c>
      <c r="Q82" s="6">
        <f t="shared" si="75"/>
        <v>0</v>
      </c>
    </row>
    <row r="83" spans="1:17" s="4" customFormat="1" ht="15" customHeight="1" x14ac:dyDescent="0.3">
      <c r="A83" s="15"/>
      <c r="B83" s="18" t="s">
        <v>8</v>
      </c>
      <c r="C83" s="19"/>
      <c r="D83" s="11" t="s">
        <v>4</v>
      </c>
      <c r="E83" s="6">
        <f>E84+E85+E86+E87</f>
        <v>118799333.13000001</v>
      </c>
      <c r="F83" s="6">
        <f t="shared" ref="F83:I83" si="78">F84+F85+F86+F87</f>
        <v>118799333.13000001</v>
      </c>
      <c r="G83" s="6">
        <f t="shared" si="78"/>
        <v>0</v>
      </c>
      <c r="H83" s="6">
        <f t="shared" si="78"/>
        <v>0</v>
      </c>
      <c r="I83" s="6">
        <f t="shared" si="78"/>
        <v>0</v>
      </c>
      <c r="J83" s="6">
        <f t="shared" ref="J83" si="79">J84+J85+J86+J87</f>
        <v>0</v>
      </c>
      <c r="K83" s="6">
        <f t="shared" ref="K83" si="80">K84+K85+K86+K87</f>
        <v>0</v>
      </c>
      <c r="L83" s="6">
        <f t="shared" ref="L83:Q83" si="81">L84+L85+L86+L87</f>
        <v>0</v>
      </c>
      <c r="M83" s="6">
        <f t="shared" si="81"/>
        <v>0</v>
      </c>
      <c r="N83" s="6">
        <f t="shared" si="81"/>
        <v>0</v>
      </c>
      <c r="O83" s="6">
        <f t="shared" si="81"/>
        <v>0</v>
      </c>
      <c r="P83" s="6">
        <f t="shared" si="81"/>
        <v>0</v>
      </c>
      <c r="Q83" s="6">
        <f t="shared" si="81"/>
        <v>0</v>
      </c>
    </row>
    <row r="84" spans="1:17" s="4" customFormat="1" x14ac:dyDescent="0.3">
      <c r="A84" s="16"/>
      <c r="B84" s="20"/>
      <c r="C84" s="21"/>
      <c r="D84" s="11" t="s">
        <v>22</v>
      </c>
      <c r="E84" s="6">
        <f t="shared" ref="E84:E87" si="82">SUM(F84:Q84)</f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</row>
    <row r="85" spans="1:17" s="4" customFormat="1" ht="20.399999999999999" x14ac:dyDescent="0.3">
      <c r="A85" s="16"/>
      <c r="B85" s="20"/>
      <c r="C85" s="21"/>
      <c r="D85" s="11" t="s">
        <v>13</v>
      </c>
      <c r="E85" s="6">
        <f t="shared" si="82"/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</row>
    <row r="86" spans="1:17" s="4" customFormat="1" ht="15" customHeight="1" x14ac:dyDescent="0.3">
      <c r="A86" s="16"/>
      <c r="B86" s="20"/>
      <c r="C86" s="21"/>
      <c r="D86" s="11" t="s">
        <v>15</v>
      </c>
      <c r="E86" s="6">
        <f t="shared" si="82"/>
        <v>118799333.13000001</v>
      </c>
      <c r="F86" s="6">
        <f>F46+F71</f>
        <v>118799333.13000001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</row>
    <row r="87" spans="1:17" s="4" customFormat="1" ht="20.399999999999999" x14ac:dyDescent="0.3">
      <c r="A87" s="17"/>
      <c r="B87" s="22"/>
      <c r="C87" s="23"/>
      <c r="D87" s="11" t="s">
        <v>23</v>
      </c>
      <c r="E87" s="6">
        <f t="shared" si="82"/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</row>
    <row r="88" spans="1:17" s="4" customFormat="1" ht="15" customHeight="1" x14ac:dyDescent="0.3">
      <c r="A88" s="9"/>
      <c r="B88" s="24" t="s">
        <v>7</v>
      </c>
      <c r="C88" s="25"/>
      <c r="D88" s="9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</row>
    <row r="89" spans="1:17" s="4" customFormat="1" x14ac:dyDescent="0.3">
      <c r="A89" s="15"/>
      <c r="B89" s="33" t="s">
        <v>21</v>
      </c>
      <c r="C89" s="33"/>
      <c r="D89" s="9" t="s">
        <v>4</v>
      </c>
      <c r="E89" s="6">
        <f>E90+E91+E92+E93</f>
        <v>0</v>
      </c>
      <c r="F89" s="6">
        <f t="shared" ref="F89:I89" si="83">F90+F91+F92+F93</f>
        <v>0</v>
      </c>
      <c r="G89" s="6">
        <f t="shared" si="83"/>
        <v>0</v>
      </c>
      <c r="H89" s="6">
        <f t="shared" si="83"/>
        <v>0</v>
      </c>
      <c r="I89" s="6">
        <f t="shared" si="83"/>
        <v>0</v>
      </c>
      <c r="J89" s="6">
        <f t="shared" ref="J89" si="84">J90+J91+J92+J93</f>
        <v>0</v>
      </c>
      <c r="K89" s="6">
        <f t="shared" ref="K89" si="85">K90+K91+K92+K93</f>
        <v>0</v>
      </c>
      <c r="L89" s="6">
        <f t="shared" ref="L89:Q89" si="86">L90+L91+L92+L93</f>
        <v>0</v>
      </c>
      <c r="M89" s="6">
        <f t="shared" si="86"/>
        <v>0</v>
      </c>
      <c r="N89" s="6">
        <f t="shared" si="86"/>
        <v>0</v>
      </c>
      <c r="O89" s="6">
        <f t="shared" si="86"/>
        <v>0</v>
      </c>
      <c r="P89" s="6">
        <f t="shared" si="86"/>
        <v>0</v>
      </c>
      <c r="Q89" s="6">
        <f t="shared" si="86"/>
        <v>0</v>
      </c>
    </row>
    <row r="90" spans="1:17" s="4" customFormat="1" ht="17.25" customHeight="1" x14ac:dyDescent="0.3">
      <c r="A90" s="16"/>
      <c r="B90" s="33"/>
      <c r="C90" s="33"/>
      <c r="D90" s="9" t="s">
        <v>22</v>
      </c>
      <c r="E90" s="6">
        <f t="shared" ref="E90:E93" si="87">SUM(F90:Q90)</f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</row>
    <row r="91" spans="1:17" s="4" customFormat="1" ht="22.5" customHeight="1" x14ac:dyDescent="0.3">
      <c r="A91" s="16"/>
      <c r="B91" s="33"/>
      <c r="C91" s="33"/>
      <c r="D91" s="9" t="s">
        <v>13</v>
      </c>
      <c r="E91" s="6">
        <f t="shared" si="87"/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</row>
    <row r="92" spans="1:17" s="4" customFormat="1" ht="15" customHeight="1" x14ac:dyDescent="0.3">
      <c r="A92" s="16"/>
      <c r="B92" s="33"/>
      <c r="C92" s="33"/>
      <c r="D92" s="9" t="s">
        <v>15</v>
      </c>
      <c r="E92" s="6">
        <f t="shared" si="87"/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</row>
    <row r="93" spans="1:17" s="4" customFormat="1" ht="27" customHeight="1" x14ac:dyDescent="0.3">
      <c r="A93" s="17"/>
      <c r="B93" s="33"/>
      <c r="C93" s="33"/>
      <c r="D93" s="9" t="s">
        <v>23</v>
      </c>
      <c r="E93" s="6">
        <f t="shared" si="87"/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</row>
    <row r="94" spans="1:17" s="4" customFormat="1" ht="15" customHeight="1" x14ac:dyDescent="0.3">
      <c r="A94" s="15"/>
      <c r="B94" s="33" t="s">
        <v>24</v>
      </c>
      <c r="C94" s="33"/>
      <c r="D94" s="9" t="s">
        <v>4</v>
      </c>
      <c r="E94" s="6">
        <f>E95+E96+E97+E98</f>
        <v>0</v>
      </c>
      <c r="F94" s="6">
        <f t="shared" ref="F94:I94" si="88">F95+F96+F97+F98</f>
        <v>0</v>
      </c>
      <c r="G94" s="6">
        <f t="shared" si="88"/>
        <v>0</v>
      </c>
      <c r="H94" s="6">
        <f t="shared" si="88"/>
        <v>0</v>
      </c>
      <c r="I94" s="6">
        <f t="shared" si="88"/>
        <v>0</v>
      </c>
      <c r="J94" s="6">
        <f t="shared" ref="J94" si="89">J95+J96+J97+J98</f>
        <v>0</v>
      </c>
      <c r="K94" s="6">
        <f t="shared" ref="K94" si="90">K95+K96+K97+K98</f>
        <v>0</v>
      </c>
      <c r="L94" s="6">
        <f t="shared" ref="L94:Q94" si="91">L95+L96+L97+L98</f>
        <v>0</v>
      </c>
      <c r="M94" s="6">
        <f t="shared" si="91"/>
        <v>0</v>
      </c>
      <c r="N94" s="6">
        <f t="shared" si="91"/>
        <v>0</v>
      </c>
      <c r="O94" s="6">
        <f t="shared" si="91"/>
        <v>0</v>
      </c>
      <c r="P94" s="6">
        <f t="shared" si="91"/>
        <v>0</v>
      </c>
      <c r="Q94" s="6">
        <f t="shared" si="91"/>
        <v>0</v>
      </c>
    </row>
    <row r="95" spans="1:17" s="4" customFormat="1" x14ac:dyDescent="0.3">
      <c r="A95" s="16"/>
      <c r="B95" s="33"/>
      <c r="C95" s="33"/>
      <c r="D95" s="9" t="s">
        <v>22</v>
      </c>
      <c r="E95" s="6">
        <f t="shared" ref="E95:E98" si="92">SUM(F95:Q95)</f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</row>
    <row r="96" spans="1:17" s="4" customFormat="1" ht="20.399999999999999" x14ac:dyDescent="0.3">
      <c r="A96" s="16"/>
      <c r="B96" s="33"/>
      <c r="C96" s="33"/>
      <c r="D96" s="9" t="s">
        <v>13</v>
      </c>
      <c r="E96" s="6">
        <f t="shared" si="92"/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</row>
    <row r="97" spans="1:17" s="4" customFormat="1" ht="15" customHeight="1" x14ac:dyDescent="0.3">
      <c r="A97" s="16"/>
      <c r="B97" s="33"/>
      <c r="C97" s="33"/>
      <c r="D97" s="9" t="s">
        <v>15</v>
      </c>
      <c r="E97" s="6">
        <f t="shared" si="92"/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</row>
    <row r="98" spans="1:17" s="4" customFormat="1" ht="20.399999999999999" x14ac:dyDescent="0.3">
      <c r="A98" s="17"/>
      <c r="B98" s="33"/>
      <c r="C98" s="33"/>
      <c r="D98" s="9" t="s">
        <v>23</v>
      </c>
      <c r="E98" s="6">
        <f t="shared" si="92"/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</row>
    <row r="99" spans="1:17" s="4" customFormat="1" x14ac:dyDescent="0.3">
      <c r="A99" s="15"/>
      <c r="B99" s="33" t="s">
        <v>25</v>
      </c>
      <c r="C99" s="33"/>
      <c r="D99" s="9" t="s">
        <v>4</v>
      </c>
      <c r="E99" s="6">
        <f>E100+E101+E102+E103</f>
        <v>0</v>
      </c>
      <c r="F99" s="6">
        <f t="shared" ref="F99:I99" si="93">F100+F101+F102+F103</f>
        <v>0</v>
      </c>
      <c r="G99" s="6">
        <f t="shared" si="93"/>
        <v>0</v>
      </c>
      <c r="H99" s="6">
        <f t="shared" si="93"/>
        <v>0</v>
      </c>
      <c r="I99" s="6">
        <f t="shared" si="93"/>
        <v>0</v>
      </c>
      <c r="J99" s="6">
        <f t="shared" ref="J99" si="94">J100+J101+J102+J103</f>
        <v>0</v>
      </c>
      <c r="K99" s="6">
        <f t="shared" ref="K99" si="95">K100+K101+K102+K103</f>
        <v>0</v>
      </c>
      <c r="L99" s="6">
        <f t="shared" ref="L99:Q99" si="96">L100+L101+L102+L103</f>
        <v>0</v>
      </c>
      <c r="M99" s="6">
        <f t="shared" si="96"/>
        <v>0</v>
      </c>
      <c r="N99" s="6">
        <f t="shared" si="96"/>
        <v>0</v>
      </c>
      <c r="O99" s="6">
        <f t="shared" si="96"/>
        <v>0</v>
      </c>
      <c r="P99" s="6">
        <f t="shared" si="96"/>
        <v>0</v>
      </c>
      <c r="Q99" s="6">
        <f t="shared" si="96"/>
        <v>0</v>
      </c>
    </row>
    <row r="100" spans="1:17" s="4" customFormat="1" x14ac:dyDescent="0.3">
      <c r="A100" s="16"/>
      <c r="B100" s="33"/>
      <c r="C100" s="33"/>
      <c r="D100" s="9" t="s">
        <v>22</v>
      </c>
      <c r="E100" s="6">
        <f t="shared" ref="E100:E103" si="97">SUM(F100:Q100)</f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</row>
    <row r="101" spans="1:17" s="4" customFormat="1" ht="20.399999999999999" x14ac:dyDescent="0.3">
      <c r="A101" s="16"/>
      <c r="B101" s="33"/>
      <c r="C101" s="33"/>
      <c r="D101" s="9" t="s">
        <v>13</v>
      </c>
      <c r="E101" s="6">
        <f t="shared" si="97"/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</row>
    <row r="102" spans="1:17" s="4" customFormat="1" ht="15" customHeight="1" x14ac:dyDescent="0.3">
      <c r="A102" s="16"/>
      <c r="B102" s="33"/>
      <c r="C102" s="33"/>
      <c r="D102" s="9" t="s">
        <v>15</v>
      </c>
      <c r="E102" s="6">
        <f t="shared" si="97"/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</row>
    <row r="103" spans="1:17" s="4" customFormat="1" ht="20.399999999999999" x14ac:dyDescent="0.3">
      <c r="A103" s="17"/>
      <c r="B103" s="33"/>
      <c r="C103" s="33"/>
      <c r="D103" s="9" t="s">
        <v>23</v>
      </c>
      <c r="E103" s="6">
        <f t="shared" si="97"/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</row>
    <row r="104" spans="1:17" s="4" customFormat="1" ht="15" customHeight="1" x14ac:dyDescent="0.3">
      <c r="A104" s="15"/>
      <c r="B104" s="33" t="s">
        <v>9</v>
      </c>
      <c r="C104" s="33"/>
      <c r="D104" s="9" t="s">
        <v>4</v>
      </c>
      <c r="E104" s="6">
        <f>E105+E106+E107+E108</f>
        <v>1597310681.9000001</v>
      </c>
      <c r="F104" s="6">
        <f t="shared" ref="F104:Q104" si="98">F105+F106+F107+F108</f>
        <v>136231692.86000001</v>
      </c>
      <c r="G104" s="6">
        <f t="shared" si="98"/>
        <v>114025072.93000001</v>
      </c>
      <c r="H104" s="6">
        <f t="shared" si="98"/>
        <v>94599100.530000001</v>
      </c>
      <c r="I104" s="6">
        <f t="shared" si="98"/>
        <v>92941321.579999998</v>
      </c>
      <c r="J104" s="6">
        <f t="shared" si="98"/>
        <v>144939186.75</v>
      </c>
      <c r="K104" s="6">
        <f t="shared" si="98"/>
        <v>144939186.75</v>
      </c>
      <c r="L104" s="6">
        <f t="shared" si="98"/>
        <v>144939186.75</v>
      </c>
      <c r="M104" s="6">
        <f t="shared" si="98"/>
        <v>144939186.75</v>
      </c>
      <c r="N104" s="6">
        <f t="shared" si="98"/>
        <v>144939186.75</v>
      </c>
      <c r="O104" s="6">
        <f t="shared" si="98"/>
        <v>144939186.75</v>
      </c>
      <c r="P104" s="6">
        <f t="shared" si="98"/>
        <v>144939186.75</v>
      </c>
      <c r="Q104" s="6">
        <f t="shared" si="98"/>
        <v>144939186.75</v>
      </c>
    </row>
    <row r="105" spans="1:17" s="4" customFormat="1" ht="15" customHeight="1" x14ac:dyDescent="0.3">
      <c r="A105" s="16"/>
      <c r="B105" s="33"/>
      <c r="C105" s="33"/>
      <c r="D105" s="9" t="s">
        <v>22</v>
      </c>
      <c r="E105" s="6">
        <f t="shared" ref="E105:E108" si="99">SUM(F105:Q105)</f>
        <v>0</v>
      </c>
      <c r="F105" s="6">
        <f>F79</f>
        <v>0</v>
      </c>
      <c r="G105" s="6">
        <f t="shared" ref="G105:I108" si="100">G79</f>
        <v>0</v>
      </c>
      <c r="H105" s="6">
        <f t="shared" si="100"/>
        <v>0</v>
      </c>
      <c r="I105" s="6">
        <f t="shared" si="100"/>
        <v>0</v>
      </c>
      <c r="J105" s="6">
        <f t="shared" ref="J105:Q108" si="101">J79</f>
        <v>0</v>
      </c>
      <c r="K105" s="6">
        <f t="shared" si="101"/>
        <v>0</v>
      </c>
      <c r="L105" s="6">
        <f t="shared" si="101"/>
        <v>0</v>
      </c>
      <c r="M105" s="6">
        <f t="shared" si="101"/>
        <v>0</v>
      </c>
      <c r="N105" s="6">
        <f t="shared" si="101"/>
        <v>0</v>
      </c>
      <c r="O105" s="6">
        <f t="shared" si="101"/>
        <v>0</v>
      </c>
      <c r="P105" s="6">
        <f t="shared" si="101"/>
        <v>0</v>
      </c>
      <c r="Q105" s="6">
        <f t="shared" si="101"/>
        <v>0</v>
      </c>
    </row>
    <row r="106" spans="1:17" s="4" customFormat="1" ht="20.399999999999999" x14ac:dyDescent="0.3">
      <c r="A106" s="16"/>
      <c r="B106" s="33"/>
      <c r="C106" s="33"/>
      <c r="D106" s="9" t="s">
        <v>13</v>
      </c>
      <c r="E106" s="6">
        <f t="shared" si="99"/>
        <v>1623700</v>
      </c>
      <c r="F106" s="6">
        <f t="shared" ref="F106:L108" si="102">F80</f>
        <v>313600</v>
      </c>
      <c r="G106" s="6">
        <f t="shared" si="100"/>
        <v>431500</v>
      </c>
      <c r="H106" s="6">
        <f t="shared" si="100"/>
        <v>431500</v>
      </c>
      <c r="I106" s="6">
        <f t="shared" si="100"/>
        <v>447100</v>
      </c>
      <c r="J106" s="6">
        <f t="shared" si="102"/>
        <v>0</v>
      </c>
      <c r="K106" s="6">
        <f t="shared" si="102"/>
        <v>0</v>
      </c>
      <c r="L106" s="6">
        <f t="shared" si="102"/>
        <v>0</v>
      </c>
      <c r="M106" s="6">
        <f t="shared" si="101"/>
        <v>0</v>
      </c>
      <c r="N106" s="6">
        <f t="shared" si="101"/>
        <v>0</v>
      </c>
      <c r="O106" s="6">
        <f t="shared" si="101"/>
        <v>0</v>
      </c>
      <c r="P106" s="6">
        <f t="shared" si="101"/>
        <v>0</v>
      </c>
      <c r="Q106" s="6">
        <f t="shared" si="101"/>
        <v>0</v>
      </c>
    </row>
    <row r="107" spans="1:17" s="4" customFormat="1" ht="15" customHeight="1" x14ac:dyDescent="0.3">
      <c r="A107" s="16"/>
      <c r="B107" s="33"/>
      <c r="C107" s="33"/>
      <c r="D107" s="9" t="s">
        <v>15</v>
      </c>
      <c r="E107" s="6">
        <f t="shared" si="99"/>
        <v>1595686981.9000001</v>
      </c>
      <c r="F107" s="6">
        <f>F36+F51+F61</f>
        <v>135918092.86000001</v>
      </c>
      <c r="G107" s="6">
        <f t="shared" ref="G107:Q107" si="103">G36+G51+G61</f>
        <v>113593572.93000001</v>
      </c>
      <c r="H107" s="6">
        <f t="shared" si="103"/>
        <v>94167600.530000001</v>
      </c>
      <c r="I107" s="6">
        <f t="shared" si="103"/>
        <v>92494221.579999998</v>
      </c>
      <c r="J107" s="6">
        <f t="shared" si="103"/>
        <v>144939186.75</v>
      </c>
      <c r="K107" s="6">
        <f t="shared" si="103"/>
        <v>144939186.75</v>
      </c>
      <c r="L107" s="6">
        <f t="shared" si="103"/>
        <v>144939186.75</v>
      </c>
      <c r="M107" s="6">
        <f t="shared" si="103"/>
        <v>144939186.75</v>
      </c>
      <c r="N107" s="6">
        <f t="shared" si="103"/>
        <v>144939186.75</v>
      </c>
      <c r="O107" s="6">
        <f t="shared" si="103"/>
        <v>144939186.75</v>
      </c>
      <c r="P107" s="6">
        <f t="shared" si="103"/>
        <v>144939186.75</v>
      </c>
      <c r="Q107" s="6">
        <f t="shared" si="103"/>
        <v>144939186.75</v>
      </c>
    </row>
    <row r="108" spans="1:17" s="4" customFormat="1" ht="20.399999999999999" x14ac:dyDescent="0.3">
      <c r="A108" s="17"/>
      <c r="B108" s="33"/>
      <c r="C108" s="33"/>
      <c r="D108" s="9" t="s">
        <v>23</v>
      </c>
      <c r="E108" s="6">
        <f t="shared" si="99"/>
        <v>0</v>
      </c>
      <c r="F108" s="6">
        <f t="shared" si="102"/>
        <v>0</v>
      </c>
      <c r="G108" s="6">
        <f t="shared" si="100"/>
        <v>0</v>
      </c>
      <c r="H108" s="6">
        <f t="shared" si="100"/>
        <v>0</v>
      </c>
      <c r="I108" s="6">
        <f t="shared" si="100"/>
        <v>0</v>
      </c>
      <c r="J108" s="6">
        <f t="shared" si="102"/>
        <v>0</v>
      </c>
      <c r="K108" s="6">
        <f t="shared" si="102"/>
        <v>0</v>
      </c>
      <c r="L108" s="6">
        <f t="shared" si="102"/>
        <v>0</v>
      </c>
      <c r="M108" s="6">
        <f t="shared" si="101"/>
        <v>0</v>
      </c>
      <c r="N108" s="6">
        <f t="shared" si="101"/>
        <v>0</v>
      </c>
      <c r="O108" s="6">
        <f t="shared" si="101"/>
        <v>0</v>
      </c>
      <c r="P108" s="6">
        <f t="shared" si="101"/>
        <v>0</v>
      </c>
      <c r="Q108" s="6">
        <f t="shared" si="101"/>
        <v>0</v>
      </c>
    </row>
    <row r="109" spans="1:17" s="4" customFormat="1" ht="15" customHeight="1" x14ac:dyDescent="0.3">
      <c r="A109" s="9"/>
      <c r="B109" s="33" t="s">
        <v>7</v>
      </c>
      <c r="C109" s="33"/>
      <c r="D109" s="9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</row>
    <row r="110" spans="1:17" s="4" customFormat="1" ht="15" customHeight="1" x14ac:dyDescent="0.3">
      <c r="A110" s="15"/>
      <c r="B110" s="33" t="s">
        <v>14</v>
      </c>
      <c r="C110" s="33"/>
      <c r="D110" s="9" t="s">
        <v>4</v>
      </c>
      <c r="E110" s="6">
        <f>E111+E112+E113+E114</f>
        <v>1597310681.9000001</v>
      </c>
      <c r="F110" s="6">
        <f t="shared" ref="F110:Q110" si="104">F111+F112+F113+F114</f>
        <v>136231692.86000001</v>
      </c>
      <c r="G110" s="6">
        <f t="shared" si="104"/>
        <v>114025072.93000001</v>
      </c>
      <c r="H110" s="6">
        <f t="shared" si="104"/>
        <v>94599100.530000001</v>
      </c>
      <c r="I110" s="6">
        <f t="shared" si="104"/>
        <v>92941321.579999998</v>
      </c>
      <c r="J110" s="6">
        <f t="shared" si="104"/>
        <v>144939186.75</v>
      </c>
      <c r="K110" s="6">
        <f t="shared" si="104"/>
        <v>144939186.75</v>
      </c>
      <c r="L110" s="6">
        <f t="shared" si="104"/>
        <v>144939186.75</v>
      </c>
      <c r="M110" s="6">
        <f t="shared" si="104"/>
        <v>144939186.75</v>
      </c>
      <c r="N110" s="6">
        <f t="shared" si="104"/>
        <v>144939186.75</v>
      </c>
      <c r="O110" s="6">
        <f t="shared" si="104"/>
        <v>144939186.75</v>
      </c>
      <c r="P110" s="6">
        <f t="shared" si="104"/>
        <v>144939186.75</v>
      </c>
      <c r="Q110" s="6">
        <f t="shared" si="104"/>
        <v>144939186.75</v>
      </c>
    </row>
    <row r="111" spans="1:17" s="4" customFormat="1" x14ac:dyDescent="0.3">
      <c r="A111" s="16"/>
      <c r="B111" s="33"/>
      <c r="C111" s="33"/>
      <c r="D111" s="9" t="s">
        <v>22</v>
      </c>
      <c r="E111" s="6">
        <f t="shared" ref="E111:E114" si="105">SUM(F111:Q111)</f>
        <v>0</v>
      </c>
      <c r="F111" s="6">
        <f>F34+F59+F49</f>
        <v>0</v>
      </c>
      <c r="G111" s="6">
        <f t="shared" ref="G111:I114" si="106">G34+G59+G49</f>
        <v>0</v>
      </c>
      <c r="H111" s="6">
        <f t="shared" si="106"/>
        <v>0</v>
      </c>
      <c r="I111" s="6">
        <f t="shared" si="106"/>
        <v>0</v>
      </c>
      <c r="J111" s="6">
        <f t="shared" ref="J111:Q114" si="107">J34+J59+J49</f>
        <v>0</v>
      </c>
      <c r="K111" s="6">
        <f t="shared" si="107"/>
        <v>0</v>
      </c>
      <c r="L111" s="6">
        <f t="shared" si="107"/>
        <v>0</v>
      </c>
      <c r="M111" s="6">
        <f t="shared" si="107"/>
        <v>0</v>
      </c>
      <c r="N111" s="6">
        <f t="shared" si="107"/>
        <v>0</v>
      </c>
      <c r="O111" s="6">
        <f t="shared" si="107"/>
        <v>0</v>
      </c>
      <c r="P111" s="6">
        <f t="shared" si="107"/>
        <v>0</v>
      </c>
      <c r="Q111" s="6">
        <f t="shared" si="107"/>
        <v>0</v>
      </c>
    </row>
    <row r="112" spans="1:17" s="4" customFormat="1" ht="20.399999999999999" x14ac:dyDescent="0.3">
      <c r="A112" s="16"/>
      <c r="B112" s="33"/>
      <c r="C112" s="33"/>
      <c r="D112" s="9" t="s">
        <v>13</v>
      </c>
      <c r="E112" s="6">
        <f t="shared" si="105"/>
        <v>1623700</v>
      </c>
      <c r="F112" s="6">
        <f t="shared" ref="F112:L114" si="108">F35+F60+F50</f>
        <v>313600</v>
      </c>
      <c r="G112" s="6">
        <f t="shared" si="106"/>
        <v>431500</v>
      </c>
      <c r="H112" s="6">
        <f t="shared" si="106"/>
        <v>431500</v>
      </c>
      <c r="I112" s="6">
        <f t="shared" si="106"/>
        <v>447100</v>
      </c>
      <c r="J112" s="6">
        <f t="shared" si="108"/>
        <v>0</v>
      </c>
      <c r="K112" s="6">
        <f t="shared" si="108"/>
        <v>0</v>
      </c>
      <c r="L112" s="6">
        <f t="shared" si="108"/>
        <v>0</v>
      </c>
      <c r="M112" s="6">
        <f t="shared" si="107"/>
        <v>0</v>
      </c>
      <c r="N112" s="6">
        <f t="shared" si="107"/>
        <v>0</v>
      </c>
      <c r="O112" s="6">
        <f t="shared" si="107"/>
        <v>0</v>
      </c>
      <c r="P112" s="6">
        <f t="shared" si="107"/>
        <v>0</v>
      </c>
      <c r="Q112" s="6">
        <f t="shared" si="107"/>
        <v>0</v>
      </c>
    </row>
    <row r="113" spans="1:17" s="4" customFormat="1" ht="15" customHeight="1" x14ac:dyDescent="0.3">
      <c r="A113" s="16"/>
      <c r="B113" s="33"/>
      <c r="C113" s="33"/>
      <c r="D113" s="9" t="s">
        <v>15</v>
      </c>
      <c r="E113" s="6">
        <f t="shared" si="105"/>
        <v>1595686981.9000001</v>
      </c>
      <c r="F113" s="6">
        <f t="shared" si="108"/>
        <v>135918092.86000001</v>
      </c>
      <c r="G113" s="6">
        <f t="shared" si="106"/>
        <v>113593572.93000001</v>
      </c>
      <c r="H113" s="6">
        <f t="shared" si="106"/>
        <v>94167600.530000001</v>
      </c>
      <c r="I113" s="6">
        <f t="shared" si="106"/>
        <v>92494221.579999998</v>
      </c>
      <c r="J113" s="6">
        <f t="shared" si="108"/>
        <v>144939186.75</v>
      </c>
      <c r="K113" s="6">
        <f t="shared" si="108"/>
        <v>144939186.75</v>
      </c>
      <c r="L113" s="6">
        <f t="shared" si="108"/>
        <v>144939186.75</v>
      </c>
      <c r="M113" s="6">
        <f t="shared" si="107"/>
        <v>144939186.75</v>
      </c>
      <c r="N113" s="6">
        <f t="shared" si="107"/>
        <v>144939186.75</v>
      </c>
      <c r="O113" s="6">
        <f t="shared" si="107"/>
        <v>144939186.75</v>
      </c>
      <c r="P113" s="6">
        <f t="shared" si="107"/>
        <v>144939186.75</v>
      </c>
      <c r="Q113" s="6">
        <f t="shared" si="107"/>
        <v>144939186.75</v>
      </c>
    </row>
    <row r="114" spans="1:17" s="4" customFormat="1" ht="20.399999999999999" x14ac:dyDescent="0.3">
      <c r="A114" s="17"/>
      <c r="B114" s="33"/>
      <c r="C114" s="33"/>
      <c r="D114" s="9" t="s">
        <v>23</v>
      </c>
      <c r="E114" s="6">
        <f t="shared" si="105"/>
        <v>0</v>
      </c>
      <c r="F114" s="6">
        <f t="shared" si="108"/>
        <v>0</v>
      </c>
      <c r="G114" s="6">
        <f t="shared" si="106"/>
        <v>0</v>
      </c>
      <c r="H114" s="6">
        <f t="shared" si="106"/>
        <v>0</v>
      </c>
      <c r="I114" s="6">
        <f t="shared" si="106"/>
        <v>0</v>
      </c>
      <c r="J114" s="6">
        <f t="shared" si="108"/>
        <v>0</v>
      </c>
      <c r="K114" s="6">
        <f t="shared" si="108"/>
        <v>0</v>
      </c>
      <c r="L114" s="6">
        <f t="shared" si="108"/>
        <v>0</v>
      </c>
      <c r="M114" s="6">
        <f t="shared" si="107"/>
        <v>0</v>
      </c>
      <c r="N114" s="6">
        <f t="shared" si="107"/>
        <v>0</v>
      </c>
      <c r="O114" s="6">
        <f t="shared" si="107"/>
        <v>0</v>
      </c>
      <c r="P114" s="6">
        <f t="shared" si="107"/>
        <v>0</v>
      </c>
      <c r="Q114" s="6">
        <f t="shared" si="107"/>
        <v>0</v>
      </c>
    </row>
    <row r="115" spans="1:17" s="4" customFormat="1" ht="15" customHeight="1" x14ac:dyDescent="0.3">
      <c r="A115" s="26"/>
      <c r="B115" s="33" t="s">
        <v>10</v>
      </c>
      <c r="C115" s="33"/>
      <c r="D115" s="9" t="s">
        <v>4</v>
      </c>
      <c r="E115" s="6">
        <f>E116+E117+E118+E119</f>
        <v>147482523.77000001</v>
      </c>
      <c r="F115" s="6">
        <f t="shared" ref="F115:Q115" si="109">F116+F117+F118+F119</f>
        <v>118799333.13000001</v>
      </c>
      <c r="G115" s="6">
        <f t="shared" si="109"/>
        <v>28683190.640000001</v>
      </c>
      <c r="H115" s="6">
        <f t="shared" si="109"/>
        <v>0</v>
      </c>
      <c r="I115" s="6">
        <f t="shared" si="109"/>
        <v>0</v>
      </c>
      <c r="J115" s="6">
        <f t="shared" si="109"/>
        <v>0</v>
      </c>
      <c r="K115" s="6">
        <f t="shared" si="109"/>
        <v>0</v>
      </c>
      <c r="L115" s="6">
        <f t="shared" si="109"/>
        <v>0</v>
      </c>
      <c r="M115" s="6">
        <f t="shared" si="109"/>
        <v>0</v>
      </c>
      <c r="N115" s="6">
        <f t="shared" si="109"/>
        <v>0</v>
      </c>
      <c r="O115" s="6">
        <f t="shared" si="109"/>
        <v>0</v>
      </c>
      <c r="P115" s="6">
        <f t="shared" si="109"/>
        <v>0</v>
      </c>
      <c r="Q115" s="6">
        <f t="shared" si="109"/>
        <v>0</v>
      </c>
    </row>
    <row r="116" spans="1:17" s="4" customFormat="1" ht="15" customHeight="1" x14ac:dyDescent="0.3">
      <c r="A116" s="26"/>
      <c r="B116" s="33"/>
      <c r="C116" s="33"/>
      <c r="D116" s="9" t="s">
        <v>22</v>
      </c>
      <c r="E116" s="6">
        <f t="shared" ref="E116:E119" si="110">SUM(F116:Q116)</f>
        <v>0</v>
      </c>
      <c r="F116" s="6">
        <f>F39+F69</f>
        <v>0</v>
      </c>
      <c r="G116" s="6">
        <f t="shared" ref="G116:I119" si="111">G39+G69</f>
        <v>0</v>
      </c>
      <c r="H116" s="6">
        <f t="shared" si="111"/>
        <v>0</v>
      </c>
      <c r="I116" s="6">
        <f t="shared" si="111"/>
        <v>0</v>
      </c>
      <c r="J116" s="6">
        <f t="shared" ref="J116:Q119" si="112">J39+J69</f>
        <v>0</v>
      </c>
      <c r="K116" s="6">
        <f t="shared" si="112"/>
        <v>0</v>
      </c>
      <c r="L116" s="6">
        <f t="shared" si="112"/>
        <v>0</v>
      </c>
      <c r="M116" s="6">
        <f t="shared" si="112"/>
        <v>0</v>
      </c>
      <c r="N116" s="6">
        <f t="shared" si="112"/>
        <v>0</v>
      </c>
      <c r="O116" s="6">
        <f t="shared" si="112"/>
        <v>0</v>
      </c>
      <c r="P116" s="6">
        <f t="shared" si="112"/>
        <v>0</v>
      </c>
      <c r="Q116" s="6">
        <f t="shared" si="112"/>
        <v>0</v>
      </c>
    </row>
    <row r="117" spans="1:17" s="4" customFormat="1" ht="20.399999999999999" x14ac:dyDescent="0.3">
      <c r="A117" s="26"/>
      <c r="B117" s="33"/>
      <c r="C117" s="33"/>
      <c r="D117" s="9" t="s">
        <v>13</v>
      </c>
      <c r="E117" s="6">
        <f t="shared" si="110"/>
        <v>0</v>
      </c>
      <c r="F117" s="6">
        <f t="shared" ref="F117:L119" si="113">F40+F70</f>
        <v>0</v>
      </c>
      <c r="G117" s="6">
        <f t="shared" si="111"/>
        <v>0</v>
      </c>
      <c r="H117" s="6">
        <f t="shared" si="111"/>
        <v>0</v>
      </c>
      <c r="I117" s="6">
        <f t="shared" si="111"/>
        <v>0</v>
      </c>
      <c r="J117" s="6">
        <f t="shared" si="113"/>
        <v>0</v>
      </c>
      <c r="K117" s="6">
        <f t="shared" si="113"/>
        <v>0</v>
      </c>
      <c r="L117" s="6">
        <f t="shared" si="113"/>
        <v>0</v>
      </c>
      <c r="M117" s="6">
        <f t="shared" si="112"/>
        <v>0</v>
      </c>
      <c r="N117" s="6">
        <f t="shared" si="112"/>
        <v>0</v>
      </c>
      <c r="O117" s="6">
        <f t="shared" si="112"/>
        <v>0</v>
      </c>
      <c r="P117" s="6">
        <f t="shared" si="112"/>
        <v>0</v>
      </c>
      <c r="Q117" s="6">
        <f t="shared" si="112"/>
        <v>0</v>
      </c>
    </row>
    <row r="118" spans="1:17" s="4" customFormat="1" ht="15" customHeight="1" x14ac:dyDescent="0.3">
      <c r="A118" s="26"/>
      <c r="B118" s="33"/>
      <c r="C118" s="33"/>
      <c r="D118" s="9" t="s">
        <v>15</v>
      </c>
      <c r="E118" s="6">
        <f t="shared" si="110"/>
        <v>147482523.77000001</v>
      </c>
      <c r="F118" s="6">
        <f t="shared" si="113"/>
        <v>118799333.13000001</v>
      </c>
      <c r="G118" s="6">
        <f t="shared" si="111"/>
        <v>28683190.640000001</v>
      </c>
      <c r="H118" s="6">
        <f t="shared" si="111"/>
        <v>0</v>
      </c>
      <c r="I118" s="6">
        <f t="shared" si="111"/>
        <v>0</v>
      </c>
      <c r="J118" s="6">
        <f t="shared" si="113"/>
        <v>0</v>
      </c>
      <c r="K118" s="6">
        <f t="shared" si="113"/>
        <v>0</v>
      </c>
      <c r="L118" s="6">
        <f t="shared" si="113"/>
        <v>0</v>
      </c>
      <c r="M118" s="6">
        <f t="shared" si="112"/>
        <v>0</v>
      </c>
      <c r="N118" s="6">
        <f t="shared" si="112"/>
        <v>0</v>
      </c>
      <c r="O118" s="6">
        <f t="shared" si="112"/>
        <v>0</v>
      </c>
      <c r="P118" s="6">
        <f t="shared" si="112"/>
        <v>0</v>
      </c>
      <c r="Q118" s="6">
        <f t="shared" si="112"/>
        <v>0</v>
      </c>
    </row>
    <row r="119" spans="1:17" s="4" customFormat="1" ht="20.399999999999999" x14ac:dyDescent="0.3">
      <c r="A119" s="26"/>
      <c r="B119" s="33"/>
      <c r="C119" s="33"/>
      <c r="D119" s="9" t="s">
        <v>23</v>
      </c>
      <c r="E119" s="6">
        <f t="shared" si="110"/>
        <v>0</v>
      </c>
      <c r="F119" s="6">
        <f t="shared" si="113"/>
        <v>0</v>
      </c>
      <c r="G119" s="6">
        <f t="shared" si="111"/>
        <v>0</v>
      </c>
      <c r="H119" s="6">
        <f t="shared" si="111"/>
        <v>0</v>
      </c>
      <c r="I119" s="6">
        <f t="shared" si="111"/>
        <v>0</v>
      </c>
      <c r="J119" s="6">
        <f t="shared" si="113"/>
        <v>0</v>
      </c>
      <c r="K119" s="6">
        <f t="shared" si="113"/>
        <v>0</v>
      </c>
      <c r="L119" s="6">
        <f t="shared" si="113"/>
        <v>0</v>
      </c>
      <c r="M119" s="6">
        <f t="shared" si="112"/>
        <v>0</v>
      </c>
      <c r="N119" s="6">
        <f t="shared" si="112"/>
        <v>0</v>
      </c>
      <c r="O119" s="6">
        <f t="shared" si="112"/>
        <v>0</v>
      </c>
      <c r="P119" s="6">
        <f t="shared" si="112"/>
        <v>0</v>
      </c>
      <c r="Q119" s="6">
        <f t="shared" si="112"/>
        <v>0</v>
      </c>
    </row>
  </sheetData>
  <mergeCells count="61">
    <mergeCell ref="E8:Q8"/>
    <mergeCell ref="F9:Q9"/>
    <mergeCell ref="K1:Q1"/>
    <mergeCell ref="K2:Q2"/>
    <mergeCell ref="K3:Q3"/>
    <mergeCell ref="K4:Q4"/>
    <mergeCell ref="A6:M6"/>
    <mergeCell ref="D8:D10"/>
    <mergeCell ref="E9:E10"/>
    <mergeCell ref="A8:A10"/>
    <mergeCell ref="B8:B10"/>
    <mergeCell ref="C8:C10"/>
    <mergeCell ref="A33:A37"/>
    <mergeCell ref="A13:A17"/>
    <mergeCell ref="A18:A22"/>
    <mergeCell ref="B18:B22"/>
    <mergeCell ref="A23:A27"/>
    <mergeCell ref="B23:B27"/>
    <mergeCell ref="B33:C37"/>
    <mergeCell ref="B13:B17"/>
    <mergeCell ref="A28:A32"/>
    <mergeCell ref="B28:B32"/>
    <mergeCell ref="C12:C32"/>
    <mergeCell ref="A115:A119"/>
    <mergeCell ref="B110:C114"/>
    <mergeCell ref="B115:C119"/>
    <mergeCell ref="B89:C93"/>
    <mergeCell ref="B94:C98"/>
    <mergeCell ref="B99:C103"/>
    <mergeCell ref="B104:C108"/>
    <mergeCell ref="A94:A98"/>
    <mergeCell ref="A99:A103"/>
    <mergeCell ref="A104:A108"/>
    <mergeCell ref="A89:A93"/>
    <mergeCell ref="B109:C109"/>
    <mergeCell ref="A110:A114"/>
    <mergeCell ref="A53:A57"/>
    <mergeCell ref="B53:C57"/>
    <mergeCell ref="A58:A62"/>
    <mergeCell ref="A38:A42"/>
    <mergeCell ref="B38:B42"/>
    <mergeCell ref="C38:C42"/>
    <mergeCell ref="A43:A47"/>
    <mergeCell ref="B43:C47"/>
    <mergeCell ref="A48:A52"/>
    <mergeCell ref="B48:B52"/>
    <mergeCell ref="C48:C52"/>
    <mergeCell ref="B58:B62"/>
    <mergeCell ref="C58:C62"/>
    <mergeCell ref="A63:A67"/>
    <mergeCell ref="B63:C67"/>
    <mergeCell ref="A68:A72"/>
    <mergeCell ref="B68:B72"/>
    <mergeCell ref="C68:C72"/>
    <mergeCell ref="A73:A77"/>
    <mergeCell ref="B73:C77"/>
    <mergeCell ref="B78:C82"/>
    <mergeCell ref="B88:C88"/>
    <mergeCell ref="A83:A87"/>
    <mergeCell ref="B83:C87"/>
    <mergeCell ref="A78:A82"/>
  </mergeCells>
  <pageMargins left="0.78740157480314965" right="0.39370078740157483" top="0.78740157480314965" bottom="0.59055118110236227" header="0.31496062992125984" footer="0.31496062992125984"/>
  <pageSetup paperSize="9" scale="42" firstPageNumber="6" fitToHeight="2" orientation="landscape" useFirstPageNumber="1" verticalDpi="0" r:id="rId1"/>
  <headerFooter>
    <oddHeader>&amp;C&amp;"Times New Roman,обычный"&amp;12&amp;P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UdpLyYZl4hyRpnI1KbeNEL5XbCbiYc4pWa2T14yn2AE=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SUMzW0RnJ0zGl3NoSRrhhWu3A0reCezdIyOcphchia0=</DigestValue>
    </Reference>
  </SignedInfo>
  <SignatureValue>0+HfcgjirF0tZFZleRk5+3tdnpqT4kNSHObS/5s7Njdo7zsmdfF1STxJS+8GJrhJ
4KY1/L56hFPUcQvsqTTA0Q==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U6N/iQNDbUkRQKjxCQuSnc6SglY=
</DigestValue>
      </Reference>
      <Reference URI="/xl/worksheets/sheet1.xml?ContentType=application/vnd.openxmlformats-officedocument.spreadsheetml.worksheet+xml">
        <DigestMethod Algorithm="http://www.w3.org/2000/09/xmldsig#sha1"/>
        <DigestValue>cFN/VX2de21rWGD/kUzAqw7/kjs=
</DigestValue>
      </Reference>
      <Reference URI="/xl/styles.xml?ContentType=application/vnd.openxmlformats-officedocument.spreadsheetml.styles+xml">
        <DigestMethod Algorithm="http://www.w3.org/2000/09/xmldsig#sha1"/>
        <DigestValue>vg+024ry+ig9zTiryY78k9tnuyg=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h6vvGxdw5l+PsmdwNNT6xq1xqGs=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book.xml?ContentType=application/vnd.openxmlformats-officedocument.spreadsheetml.sheet.main+xml">
        <DigestMethod Algorithm="http://www.w3.org/2000/09/xmldsig#sha1"/>
        <DigestValue>skgnO9/YLWaO199zfrMf05A9ncA=
</DigestValue>
      </Reference>
      <Reference URI="/xl/sharedStrings.xml?ContentType=application/vnd.openxmlformats-officedocument.spreadsheetml.sharedStrings+xml">
        <DigestMethod Algorithm="http://www.w3.org/2000/09/xmldsig#sha1"/>
        <DigestValue>hk8U2FcwncYMIevPESefERX8GLQ=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
</DigestValue>
      </Reference>
    </Manifest>
    <SignatureProperties>
      <SignatureProperty Id="idSignatureTime" Target="#idPackageSignature">
        <mdssi:SignatureTime>
          <mdssi:Format>YYYY-MM-DDThh:mm:ssTZD</mdssi:Format>
          <mdssi:Value>2020-06-30T07:24:13Z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2020-06-30T07:24:13Z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 </vt:lpstr>
      <vt:lpstr>'таблица 2 '!Заголовки_для_печати</vt:lpstr>
    </vt:vector>
  </TitlesOfParts>
  <Company>Администрация города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Кирьянова Дарья Юрьевна</dc:creator>
  <cp:lastModifiedBy>Гришина Надежда Евгеньевна</cp:lastModifiedBy>
  <cp:lastPrinted>2020-02-11T07:15:40Z</cp:lastPrinted>
  <dcterms:created xsi:type="dcterms:W3CDTF">2014-09-11T10:06:01Z</dcterms:created>
  <dcterms:modified xsi:type="dcterms:W3CDTF">2020-06-30T07:24:13Z</dcterms:modified>
</cp:coreProperties>
</file>