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6" yWindow="336" windowWidth="14436" windowHeight="12948" tabRatio="695"/>
  </bookViews>
  <sheets>
    <sheet name="2 Осн.мероприятия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'2 Осн.мероприятия'!$12:$12</definedName>
    <definedName name="_xlnm.Print_Area" localSheetId="0">'2 Осн.мероприятия'!$A$1:$Q$100</definedName>
    <definedName name="_xlnm.Print_Area" localSheetId="8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K84" i="9" l="1"/>
  <c r="L84" i="9"/>
  <c r="M84" i="9"/>
  <c r="M81" i="9" s="1"/>
  <c r="N84" i="9"/>
  <c r="O84" i="9"/>
  <c r="O81" i="9" s="1"/>
  <c r="P84" i="9"/>
  <c r="K56" i="9"/>
  <c r="L56" i="9"/>
  <c r="K30" i="9"/>
  <c r="L30" i="9"/>
  <c r="M30" i="9"/>
  <c r="N30" i="9"/>
  <c r="O30" i="9"/>
  <c r="P30" i="9"/>
  <c r="L14" i="9"/>
  <c r="M14" i="9"/>
  <c r="N14" i="9"/>
  <c r="O14" i="9"/>
  <c r="P14" i="9"/>
  <c r="Q89" i="9"/>
  <c r="Q86" i="9" s="1"/>
  <c r="P86" i="9"/>
  <c r="Q84" i="9"/>
  <c r="Q81" i="9" s="1"/>
  <c r="P81" i="9"/>
  <c r="Q65" i="9"/>
  <c r="P65" i="9"/>
  <c r="P69" i="9" s="1"/>
  <c r="Q64" i="9"/>
  <c r="P64" i="9"/>
  <c r="P68" i="9" s="1"/>
  <c r="Q63" i="9"/>
  <c r="P63" i="9"/>
  <c r="Q56" i="9"/>
  <c r="P56" i="9"/>
  <c r="Q46" i="9"/>
  <c r="P46" i="9"/>
  <c r="Q43" i="9"/>
  <c r="Q99" i="9" s="1"/>
  <c r="Q96" i="9" s="1"/>
  <c r="P43" i="9"/>
  <c r="Q42" i="9"/>
  <c r="Q40" i="9" s="1"/>
  <c r="P42" i="9"/>
  <c r="P40" i="9"/>
  <c r="Q30" i="9"/>
  <c r="Q23" i="9"/>
  <c r="P23" i="9"/>
  <c r="Q22" i="9"/>
  <c r="P22" i="9"/>
  <c r="Q21" i="9"/>
  <c r="Q19" i="9" s="1"/>
  <c r="P21" i="9"/>
  <c r="Q14" i="9"/>
  <c r="K98" i="9"/>
  <c r="O86" i="9"/>
  <c r="N86" i="9"/>
  <c r="M86" i="9"/>
  <c r="L86" i="9"/>
  <c r="K86" i="9"/>
  <c r="N81" i="9"/>
  <c r="L81" i="9"/>
  <c r="O65" i="9"/>
  <c r="N65" i="9"/>
  <c r="N69" i="9" s="1"/>
  <c r="M65" i="9"/>
  <c r="L65" i="9"/>
  <c r="K65" i="9"/>
  <c r="O64" i="9"/>
  <c r="O61" i="9" s="1"/>
  <c r="N64" i="9"/>
  <c r="M64" i="9"/>
  <c r="M61" i="9" s="1"/>
  <c r="L64" i="9"/>
  <c r="K64" i="9"/>
  <c r="O63" i="9"/>
  <c r="N63" i="9"/>
  <c r="M63" i="9"/>
  <c r="L63" i="9"/>
  <c r="K63" i="9"/>
  <c r="K61" i="9" s="1"/>
  <c r="L61" i="9"/>
  <c r="O56" i="9"/>
  <c r="N56" i="9"/>
  <c r="M56" i="9"/>
  <c r="L52" i="9"/>
  <c r="K52" i="9"/>
  <c r="O46" i="9"/>
  <c r="N46" i="9"/>
  <c r="M46" i="9"/>
  <c r="L46" i="9"/>
  <c r="K46" i="9"/>
  <c r="L44" i="9"/>
  <c r="K44" i="9"/>
  <c r="O43" i="9"/>
  <c r="O99" i="9" s="1"/>
  <c r="N43" i="9"/>
  <c r="M43" i="9"/>
  <c r="L43" i="9"/>
  <c r="K43" i="9"/>
  <c r="K99" i="9" s="1"/>
  <c r="O42" i="9"/>
  <c r="N42" i="9"/>
  <c r="N40" i="9" s="1"/>
  <c r="M42" i="9"/>
  <c r="L42" i="9"/>
  <c r="K42" i="9"/>
  <c r="L25" i="9"/>
  <c r="K25" i="9"/>
  <c r="O23" i="9"/>
  <c r="N23" i="9"/>
  <c r="M23" i="9"/>
  <c r="L23" i="9"/>
  <c r="K23" i="9"/>
  <c r="O22" i="9"/>
  <c r="N22" i="9"/>
  <c r="M22" i="9"/>
  <c r="L22" i="9"/>
  <c r="K22" i="9"/>
  <c r="O21" i="9"/>
  <c r="O19" i="9" s="1"/>
  <c r="N21" i="9"/>
  <c r="M21" i="9"/>
  <c r="L21" i="9"/>
  <c r="K21" i="9"/>
  <c r="K19" i="9" s="1"/>
  <c r="N19" i="9"/>
  <c r="K14" i="9"/>
  <c r="M96" i="9" l="1"/>
  <c r="N67" i="9"/>
  <c r="L69" i="9"/>
  <c r="K96" i="9"/>
  <c r="M19" i="9"/>
  <c r="O67" i="9"/>
  <c r="N68" i="9"/>
  <c r="M69" i="9"/>
  <c r="P96" i="9"/>
  <c r="Q67" i="9"/>
  <c r="Q69" i="9"/>
  <c r="N99" i="9"/>
  <c r="N96" i="9" s="1"/>
  <c r="O96" i="9"/>
  <c r="L67" i="9"/>
  <c r="M99" i="9"/>
  <c r="M40" i="9"/>
  <c r="M67" i="9"/>
  <c r="K69" i="9"/>
  <c r="O69" i="9"/>
  <c r="Q61" i="9"/>
  <c r="Q68" i="9"/>
  <c r="P99" i="9"/>
  <c r="L99" i="9"/>
  <c r="L96" i="9" s="1"/>
  <c r="K81" i="9"/>
  <c r="P61" i="9"/>
  <c r="N61" i="9"/>
  <c r="L68" i="9"/>
  <c r="L19" i="9"/>
  <c r="P19" i="9"/>
  <c r="O40" i="9"/>
  <c r="L40" i="9"/>
  <c r="N66" i="9"/>
  <c r="M68" i="9"/>
  <c r="M66" i="9" s="1"/>
  <c r="K68" i="9"/>
  <c r="O68" i="9"/>
  <c r="O66" i="9" s="1"/>
  <c r="K40" i="9"/>
  <c r="K67" i="9"/>
  <c r="K66" i="9" s="1"/>
  <c r="P67" i="9"/>
  <c r="P66" i="9" s="1"/>
  <c r="G30" i="9"/>
  <c r="Q66" i="9" l="1"/>
  <c r="L66" i="9"/>
  <c r="G22" i="9"/>
  <c r="G43" i="9"/>
  <c r="G64" i="9"/>
  <c r="G46" i="9" l="1"/>
  <c r="G35" i="9"/>
  <c r="G25" i="9"/>
  <c r="G14" i="9"/>
  <c r="H42" i="9" l="1"/>
  <c r="I42" i="9"/>
  <c r="J42" i="9"/>
  <c r="G42" i="9"/>
  <c r="I81" i="9" l="1"/>
  <c r="E20" i="9" l="1"/>
  <c r="E15" i="9"/>
  <c r="E16" i="9"/>
  <c r="E17" i="9"/>
  <c r="E18" i="9"/>
  <c r="E31" i="9"/>
  <c r="E32" i="9"/>
  <c r="E33" i="9"/>
  <c r="E34" i="9"/>
  <c r="E26" i="9"/>
  <c r="E27" i="9"/>
  <c r="E28" i="9"/>
  <c r="E29" i="9"/>
  <c r="E36" i="9"/>
  <c r="E37" i="9"/>
  <c r="E38" i="9"/>
  <c r="E39" i="9"/>
  <c r="E41" i="9"/>
  <c r="E47" i="9"/>
  <c r="E48" i="9"/>
  <c r="E49" i="9"/>
  <c r="E50" i="9"/>
  <c r="E57" i="9"/>
  <c r="E58" i="9"/>
  <c r="E59" i="9"/>
  <c r="E60" i="9"/>
  <c r="E62" i="9"/>
  <c r="E82" i="9"/>
  <c r="E83" i="9"/>
  <c r="E85" i="9"/>
  <c r="E87" i="9"/>
  <c r="E88" i="9"/>
  <c r="E90" i="9"/>
  <c r="E97" i="9"/>
  <c r="E100" i="9"/>
  <c r="J84" i="9"/>
  <c r="J81" i="9" s="1"/>
  <c r="J86" i="9"/>
  <c r="J65" i="9"/>
  <c r="J64" i="9"/>
  <c r="J63" i="9"/>
  <c r="J56" i="9"/>
  <c r="J46" i="9"/>
  <c r="J43" i="9"/>
  <c r="J40" i="9" s="1"/>
  <c r="J30" i="9"/>
  <c r="J23" i="9"/>
  <c r="J22" i="9"/>
  <c r="J21" i="9"/>
  <c r="J14" i="9"/>
  <c r="J69" i="9" l="1"/>
  <c r="J19" i="9"/>
  <c r="J61" i="9"/>
  <c r="J68" i="9"/>
  <c r="J67" i="9"/>
  <c r="J99" i="9"/>
  <c r="J96" i="9" s="1"/>
  <c r="H43" i="9"/>
  <c r="H99" i="9" s="1"/>
  <c r="I43" i="9"/>
  <c r="I40" i="9" s="1"/>
  <c r="G99" i="9"/>
  <c r="H30" i="9"/>
  <c r="I30" i="9"/>
  <c r="J66" i="9" l="1"/>
  <c r="I99" i="9"/>
  <c r="E99" i="9" s="1"/>
  <c r="H40" i="9"/>
  <c r="G89" i="9" l="1"/>
  <c r="E89" i="9" s="1"/>
  <c r="G84" i="9"/>
  <c r="F64" i="9" l="1"/>
  <c r="F43" i="9"/>
  <c r="E43" i="9" s="1"/>
  <c r="F98" i="9" l="1"/>
  <c r="E98" i="9" s="1"/>
  <c r="F42" i="9"/>
  <c r="E42" i="9" s="1"/>
  <c r="F30" i="9"/>
  <c r="H64" i="9" l="1"/>
  <c r="I64" i="9"/>
  <c r="I56" i="9"/>
  <c r="H56" i="9"/>
  <c r="G56" i="9"/>
  <c r="F56" i="9"/>
  <c r="F35" i="9"/>
  <c r="E35" i="9" s="1"/>
  <c r="E64" i="9" l="1"/>
  <c r="G68" i="9"/>
  <c r="E56" i="9"/>
  <c r="H96" i="9"/>
  <c r="I96" i="9"/>
  <c r="F96" i="9"/>
  <c r="G86" i="9"/>
  <c r="H86" i="9"/>
  <c r="I86" i="9"/>
  <c r="H81" i="9"/>
  <c r="G81" i="9"/>
  <c r="E51" i="9" l="1"/>
  <c r="E53" i="9"/>
  <c r="E54" i="9"/>
  <c r="E55" i="9"/>
  <c r="I65" i="9" l="1"/>
  <c r="I63" i="9"/>
  <c r="I46" i="9"/>
  <c r="I14" i="9"/>
  <c r="I21" i="9"/>
  <c r="I22" i="9"/>
  <c r="I23" i="9"/>
  <c r="I69" i="9" l="1"/>
  <c r="I61" i="9"/>
  <c r="I19" i="9"/>
  <c r="I68" i="9"/>
  <c r="I67" i="9"/>
  <c r="H65" i="9"/>
  <c r="H63" i="9"/>
  <c r="H46" i="9"/>
  <c r="I66" i="9" l="1"/>
  <c r="H61" i="9"/>
  <c r="F14" i="9"/>
  <c r="H14" i="9"/>
  <c r="F21" i="9"/>
  <c r="G21" i="9"/>
  <c r="H21" i="9"/>
  <c r="H67" i="9" s="1"/>
  <c r="F22" i="9"/>
  <c r="H22" i="9"/>
  <c r="H68" i="9" s="1"/>
  <c r="F23" i="9"/>
  <c r="G23" i="9"/>
  <c r="H23" i="9"/>
  <c r="H69" i="9" s="1"/>
  <c r="F25" i="9"/>
  <c r="E30" i="9"/>
  <c r="F44" i="9"/>
  <c r="G44" i="9"/>
  <c r="G40" i="9" s="1"/>
  <c r="F46" i="9"/>
  <c r="F52" i="9"/>
  <c r="G52" i="9"/>
  <c r="F63" i="9"/>
  <c r="G63" i="9"/>
  <c r="F65" i="9"/>
  <c r="G65" i="9"/>
  <c r="G19" i="9" l="1"/>
  <c r="E65" i="9"/>
  <c r="E21" i="9"/>
  <c r="E25" i="9"/>
  <c r="F40" i="9"/>
  <c r="E44" i="9"/>
  <c r="F68" i="9"/>
  <c r="E22" i="9"/>
  <c r="E63" i="9"/>
  <c r="E46" i="9"/>
  <c r="E23" i="9"/>
  <c r="E14" i="9"/>
  <c r="F84" i="9"/>
  <c r="F61" i="9"/>
  <c r="F67" i="9"/>
  <c r="G69" i="9"/>
  <c r="G67" i="9"/>
  <c r="E52" i="9"/>
  <c r="F69" i="9"/>
  <c r="H66" i="9"/>
  <c r="E40" i="9"/>
  <c r="H19" i="9"/>
  <c r="G61" i="9"/>
  <c r="F19" i="9"/>
  <c r="G66" i="9" l="1"/>
  <c r="E69" i="9"/>
  <c r="E61" i="9"/>
  <c r="E19" i="9"/>
  <c r="E68" i="9"/>
  <c r="E84" i="9"/>
  <c r="F81" i="9"/>
  <c r="E81" i="9" s="1"/>
  <c r="E67" i="9"/>
  <c r="F66" i="9"/>
  <c r="F86" i="9"/>
  <c r="E86" i="9" s="1"/>
  <c r="G96" i="9"/>
  <c r="E96" i="9" s="1"/>
  <c r="E66" i="9" l="1"/>
</calcChain>
</file>

<file path=xl/sharedStrings.xml><?xml version="1.0" encoding="utf-8"?>
<sst xmlns="http://schemas.openxmlformats.org/spreadsheetml/2006/main" count="880" uniqueCount="155">
  <si>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</si>
  <si>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</si>
  <si>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</si>
  <si>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</si>
  <si>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</si>
  <si>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</si>
  <si>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</si>
  <si>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</si>
  <si>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</si>
  <si>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</si>
  <si>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</si>
  <si>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</si>
  <si>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</si>
  <si>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</si>
  <si>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</si>
  <si>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</si>
  <si>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</si>
  <si>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</si>
  <si>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</si>
  <si>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</si>
  <si>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</si>
  <si>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</si>
  <si>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</si>
  <si>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</si>
  <si>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</si>
  <si>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</si>
  <si>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</si>
  <si>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</si>
  <si>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</si>
  <si>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</si>
  <si>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</si>
  <si>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</si>
  <si>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</si>
  <si>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</si>
  <si>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</si>
  <si>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</si>
  <si>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</si>
  <si>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</si>
  <si>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</si>
  <si>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</si>
  <si>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</si>
  <si>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</si>
  <si>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</si>
  <si>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</si>
  <si>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</si>
  <si>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</si>
  <si>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</si>
  <si>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</si>
  <si>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</si>
  <si>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</si>
  <si>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</si>
  <si>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</si>
  <si>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</si>
  <si>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</si>
  <si>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</si>
  <si>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</si>
  <si>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</si>
  <si>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</si>
  <si>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</si>
  <si>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</si>
  <si>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</si>
  <si>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</si>
  <si>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</si>
  <si>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</si>
  <si>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</si>
  <si>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</si>
  <si>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</si>
  <si>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</si>
  <si>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</si>
  <si>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</si>
  <si>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</si>
  <si>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</si>
  <si>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</si>
  <si>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</si>
  <si>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</si>
  <si>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</si>
  <si>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</si>
  <si>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</si>
  <si>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</si>
  <si>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</si>
  <si>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</si>
  <si>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</si>
  <si>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</si>
  <si>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</si>
  <si>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</si>
  <si>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</si>
  <si>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</si>
  <si>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</si>
  <si>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</si>
  <si>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</si>
  <si>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</si>
  <si>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</si>
  <si>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</si>
  <si>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</si>
  <si>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</si>
  <si>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</si>
  <si>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</si>
  <si>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</si>
  <si>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</si>
  <si>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</si>
  <si>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</si>
  <si>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</si>
  <si>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ремонта, ремонта
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</si>
  <si>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</si>
  <si>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</si>
  <si>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</si>
  <si>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</si>
  <si>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</si>
  <si>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</si>
  <si>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</si>
  <si>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</si>
  <si>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</si>
  <si>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</si>
  <si>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</si>
  <si>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</si>
  <si>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</si>
  <si>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</si>
  <si>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</si>
  <si>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</si>
  <si>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</si>
  <si>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</si>
  <si>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</si>
  <si>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</si>
  <si>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</si>
  <si>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</si>
  <si>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</si>
  <si>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</si>
  <si>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</si>
  <si>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</si>
  <si>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</si>
  <si>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</si>
  <si>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</si>
  <si>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</si>
  <si>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</si>
  <si>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</si>
  <si>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</si>
  <si>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</si>
  <si>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</si>
  <si>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</si>
  <si>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</si>
  <si>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</si>
  <si>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</si>
  <si>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</si>
  <si>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</si>
  <si>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</si>
  <si>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</si>
  <si>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</si>
  <si>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</si>
  <si>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</si>
  <si>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</si>
  <si>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</si>
  <si>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>Распределение финансовых ресурсов муниципальной программы</t>
  </si>
  <si>
    <t>Таблица 2</t>
  </si>
  <si>
    <t xml:space="preserve">Приложение </t>
  </si>
  <si>
    <t>от 16.12.2020 № 1091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</si>
</sst>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 applyFill="1"/>
    <xf numFmtId="0" fontId="0" fillId="0" borderId="0" xfId="0" applyFont="1" applyFill="1"/>
    <xf numFmtId="4" fontId="5" fillId="0" borderId="0" xfId="1" applyNumberFormat="1" applyFont="1" applyFill="1"/>
    <xf numFmtId="4" fontId="0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14" fontId="7" fillId="0" borderId="1" xfId="1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1"/>
  <sheetViews>
    <sheetView tabSelected="1" view="pageBreakPreview" topLeftCell="F1" zoomScale="96" zoomScaleNormal="70" zoomScaleSheetLayoutView="96" workbookViewId="0">
      <selection activeCell="P7" sqref="P7"/>
    </sheetView>
  </sheetViews>
  <sheetFormatPr defaultColWidth="9.109375" defaultRowHeight="14.4" x14ac:dyDescent="0.3"/>
  <cols>
    <col min="1" max="1" width="9.6640625" style="46" customWidth="1"/>
    <col min="2" max="2" width="52" style="48" customWidth="1"/>
    <col min="3" max="3" width="15.109375" style="48" customWidth="1"/>
    <col min="4" max="4" width="16.44140625" style="48" customWidth="1"/>
    <col min="5" max="5" width="13.88671875" style="48" customWidth="1"/>
    <col min="6" max="6" width="14" style="48" customWidth="1"/>
    <col min="7" max="7" width="14.109375" style="48" customWidth="1"/>
    <col min="8" max="8" width="14.44140625" style="48" customWidth="1"/>
    <col min="9" max="9" width="14.88671875" style="48" customWidth="1"/>
    <col min="10" max="10" width="11.5546875" style="48" customWidth="1"/>
    <col min="11" max="11" width="14" style="48" customWidth="1"/>
    <col min="12" max="12" width="14.109375" style="48" customWidth="1"/>
    <col min="13" max="13" width="14.44140625" style="48" customWidth="1"/>
    <col min="14" max="14" width="14.88671875" style="48" customWidth="1"/>
    <col min="15" max="15" width="11.5546875" style="48" customWidth="1"/>
    <col min="16" max="16" width="14.88671875" style="48" customWidth="1"/>
    <col min="17" max="17" width="12.44140625" style="48" customWidth="1"/>
    <col min="18" max="16384" width="9.109375" style="48"/>
  </cols>
  <sheetData>
    <row r="1" spans="1:17" ht="15.6" x14ac:dyDescent="0.3">
      <c r="G1" s="40"/>
      <c r="H1" s="40"/>
      <c r="I1" s="63"/>
      <c r="J1" s="56"/>
      <c r="L1" s="40"/>
      <c r="M1" s="40"/>
      <c r="N1" s="63"/>
      <c r="O1" s="63"/>
      <c r="P1" s="63"/>
      <c r="Q1" s="63" t="s">
        <v>153</v>
      </c>
    </row>
    <row r="2" spans="1:17" ht="15.6" x14ac:dyDescent="0.3">
      <c r="G2" s="55"/>
      <c r="H2" s="66"/>
      <c r="I2" s="66"/>
      <c r="J2" s="66"/>
      <c r="L2" s="55"/>
      <c r="M2" s="55"/>
      <c r="N2" s="72" t="s">
        <v>147</v>
      </c>
      <c r="O2" s="72"/>
      <c r="P2" s="72"/>
      <c r="Q2" s="72"/>
    </row>
    <row r="3" spans="1:17" ht="15.6" x14ac:dyDescent="0.3">
      <c r="G3" s="40"/>
      <c r="H3" s="66"/>
      <c r="I3" s="66"/>
      <c r="J3" s="66"/>
      <c r="L3" s="40"/>
      <c r="O3" s="66" t="s">
        <v>148</v>
      </c>
      <c r="P3" s="66"/>
      <c r="Q3" s="66"/>
    </row>
    <row r="4" spans="1:17" ht="15.6" x14ac:dyDescent="0.3">
      <c r="G4" s="55"/>
      <c r="H4" s="66"/>
      <c r="I4" s="66"/>
      <c r="J4" s="66"/>
      <c r="L4" s="55"/>
      <c r="P4" s="55" t="s">
        <v>154</v>
      </c>
      <c r="Q4" s="55"/>
    </row>
    <row r="5" spans="1:17" ht="15.6" x14ac:dyDescent="0.3">
      <c r="G5" s="40"/>
      <c r="H5" s="63"/>
      <c r="I5" s="63"/>
      <c r="J5" s="56"/>
      <c r="L5" s="40"/>
      <c r="M5" s="63"/>
      <c r="N5" s="63"/>
      <c r="O5" s="63"/>
      <c r="P5" s="63"/>
      <c r="Q5" s="65" t="s">
        <v>152</v>
      </c>
    </row>
    <row r="6" spans="1:17" ht="18" x14ac:dyDescent="0.3">
      <c r="A6" s="39"/>
      <c r="B6" s="47"/>
      <c r="F6" s="16"/>
      <c r="G6" s="40"/>
      <c r="H6" s="40"/>
      <c r="I6" s="63"/>
      <c r="J6" s="56"/>
      <c r="K6" s="16"/>
      <c r="L6" s="40"/>
      <c r="M6" s="40"/>
      <c r="N6" s="63"/>
      <c r="O6" s="63"/>
      <c r="P6" s="63"/>
      <c r="Q6" s="63"/>
    </row>
    <row r="7" spans="1:17" ht="15" customHeight="1" x14ac:dyDescent="0.3">
      <c r="A7" s="39"/>
      <c r="B7" s="47"/>
      <c r="C7" s="47"/>
      <c r="D7" s="47"/>
      <c r="E7" s="49"/>
      <c r="F7" s="49"/>
      <c r="G7" s="40"/>
      <c r="H7" s="40"/>
      <c r="I7" s="63"/>
      <c r="J7" s="56"/>
      <c r="K7" s="49"/>
      <c r="L7" s="40"/>
      <c r="M7" s="40"/>
      <c r="N7" s="63"/>
      <c r="O7" s="63"/>
      <c r="P7" s="55"/>
      <c r="Q7" s="63"/>
    </row>
    <row r="8" spans="1:17" ht="36.75" customHeight="1" x14ac:dyDescent="0.3">
      <c r="A8" s="71" t="s">
        <v>151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17" ht="21" customHeight="1" x14ac:dyDescent="0.3">
      <c r="A9" s="67" t="s">
        <v>23</v>
      </c>
      <c r="B9" s="67" t="s">
        <v>98</v>
      </c>
      <c r="C9" s="67" t="s">
        <v>99</v>
      </c>
      <c r="D9" s="67" t="s">
        <v>0</v>
      </c>
      <c r="E9" s="78" t="s">
        <v>134</v>
      </c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80"/>
    </row>
    <row r="10" spans="1:17" ht="18" customHeight="1" x14ac:dyDescent="0.3">
      <c r="A10" s="68"/>
      <c r="B10" s="68"/>
      <c r="C10" s="68"/>
      <c r="D10" s="68"/>
      <c r="E10" s="70" t="s">
        <v>13</v>
      </c>
      <c r="F10" s="70" t="s">
        <v>100</v>
      </c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</row>
    <row r="11" spans="1:17" ht="17.25" customHeight="1" x14ac:dyDescent="0.3">
      <c r="A11" s="69"/>
      <c r="B11" s="69"/>
      <c r="C11" s="69"/>
      <c r="D11" s="69"/>
      <c r="E11" s="70"/>
      <c r="F11" s="64" t="s">
        <v>2</v>
      </c>
      <c r="G11" s="64" t="s">
        <v>3</v>
      </c>
      <c r="H11" s="64" t="s">
        <v>4</v>
      </c>
      <c r="I11" s="64" t="s">
        <v>118</v>
      </c>
      <c r="J11" s="57" t="s">
        <v>5</v>
      </c>
      <c r="K11" s="64" t="s">
        <v>6</v>
      </c>
      <c r="L11" s="64" t="s">
        <v>7</v>
      </c>
      <c r="M11" s="64" t="s">
        <v>8</v>
      </c>
      <c r="N11" s="64" t="s">
        <v>9</v>
      </c>
      <c r="O11" s="64" t="s">
        <v>10</v>
      </c>
      <c r="P11" s="64" t="s">
        <v>11</v>
      </c>
      <c r="Q11" s="64" t="s">
        <v>12</v>
      </c>
    </row>
    <row r="12" spans="1:17" ht="15" x14ac:dyDescent="0.25">
      <c r="A12" s="41">
        <v>1</v>
      </c>
      <c r="B12" s="41">
        <v>2</v>
      </c>
      <c r="C12" s="41">
        <v>3</v>
      </c>
      <c r="D12" s="41">
        <v>4</v>
      </c>
      <c r="E12" s="41">
        <v>5</v>
      </c>
      <c r="F12" s="41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</row>
    <row r="13" spans="1:17" ht="15" customHeight="1" x14ac:dyDescent="0.3">
      <c r="A13" s="76" t="s">
        <v>101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</row>
    <row r="14" spans="1:17" x14ac:dyDescent="0.3">
      <c r="A14" s="81" t="s">
        <v>71</v>
      </c>
      <c r="B14" s="74" t="s">
        <v>93</v>
      </c>
      <c r="C14" s="75" t="s">
        <v>139</v>
      </c>
      <c r="D14" s="42" t="s">
        <v>13</v>
      </c>
      <c r="E14" s="15">
        <f>SUM(F14:J14)</f>
        <v>36986411.259999998</v>
      </c>
      <c r="F14" s="15">
        <f t="shared" ref="F14:I14" si="0">F16+F17+F18</f>
        <v>6863857.5599999996</v>
      </c>
      <c r="G14" s="15">
        <f>G16+G17+G18</f>
        <v>7307517.9000000004</v>
      </c>
      <c r="H14" s="15">
        <f t="shared" si="0"/>
        <v>11407517.9</v>
      </c>
      <c r="I14" s="15">
        <f t="shared" si="0"/>
        <v>11407517.9</v>
      </c>
      <c r="J14" s="15">
        <f t="shared" ref="J14:P14" si="1">J16+J17+J18</f>
        <v>0</v>
      </c>
      <c r="K14" s="15">
        <f t="shared" si="1"/>
        <v>0</v>
      </c>
      <c r="L14" s="15">
        <f>L16+L17+L18</f>
        <v>0</v>
      </c>
      <c r="M14" s="15">
        <f t="shared" si="1"/>
        <v>0</v>
      </c>
      <c r="N14" s="15">
        <f t="shared" si="1"/>
        <v>0</v>
      </c>
      <c r="O14" s="15">
        <f t="shared" si="1"/>
        <v>0</v>
      </c>
      <c r="P14" s="15">
        <f t="shared" si="1"/>
        <v>0</v>
      </c>
      <c r="Q14" s="15">
        <f t="shared" ref="Q14" si="2">Q16+Q17+Q18</f>
        <v>0</v>
      </c>
    </row>
    <row r="15" spans="1:17" x14ac:dyDescent="0.3">
      <c r="A15" s="81"/>
      <c r="B15" s="74"/>
      <c r="C15" s="75"/>
      <c r="D15" s="43" t="s">
        <v>14</v>
      </c>
      <c r="E15" s="15">
        <f t="shared" ref="E15:E18" si="3"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0.399999999999999" x14ac:dyDescent="0.3">
      <c r="A16" s="81"/>
      <c r="B16" s="74"/>
      <c r="C16" s="75"/>
      <c r="D16" s="43" t="s">
        <v>15</v>
      </c>
      <c r="E16" s="15">
        <f t="shared" si="3"/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</row>
    <row r="17" spans="1:17" x14ac:dyDescent="0.3">
      <c r="A17" s="81"/>
      <c r="B17" s="74"/>
      <c r="C17" s="75"/>
      <c r="D17" s="43" t="s">
        <v>16</v>
      </c>
      <c r="E17" s="15">
        <f t="shared" si="3"/>
        <v>36986411.259999998</v>
      </c>
      <c r="F17" s="15">
        <v>6863857.5599999996</v>
      </c>
      <c r="G17" s="15">
        <v>7307517.9000000004</v>
      </c>
      <c r="H17" s="15">
        <v>11407517.9</v>
      </c>
      <c r="I17" s="15">
        <v>11407517.9</v>
      </c>
      <c r="J17" s="15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15">
        <v>0</v>
      </c>
    </row>
    <row r="18" spans="1:17" ht="20.399999999999999" x14ac:dyDescent="0.3">
      <c r="A18" s="81"/>
      <c r="B18" s="74"/>
      <c r="C18" s="75"/>
      <c r="D18" s="43" t="s">
        <v>17</v>
      </c>
      <c r="E18" s="15">
        <f t="shared" si="3"/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x14ac:dyDescent="0.3">
      <c r="A19" s="75"/>
      <c r="B19" s="74" t="s">
        <v>110</v>
      </c>
      <c r="C19" s="101"/>
      <c r="D19" s="42" t="s">
        <v>13</v>
      </c>
      <c r="E19" s="15">
        <f>SUM(F19:J19)</f>
        <v>36986411.259999998</v>
      </c>
      <c r="F19" s="23">
        <f t="shared" ref="F19:Q19" si="4">F21+F22+F23</f>
        <v>6863857.5599999996</v>
      </c>
      <c r="G19" s="23">
        <f t="shared" si="4"/>
        <v>7307517.9000000004</v>
      </c>
      <c r="H19" s="23">
        <f t="shared" si="4"/>
        <v>11407517.9</v>
      </c>
      <c r="I19" s="23">
        <f t="shared" si="4"/>
        <v>11407517.9</v>
      </c>
      <c r="J19" s="23">
        <f t="shared" si="4"/>
        <v>0</v>
      </c>
      <c r="K19" s="23">
        <f t="shared" si="4"/>
        <v>0</v>
      </c>
      <c r="L19" s="23">
        <f t="shared" si="4"/>
        <v>0</v>
      </c>
      <c r="M19" s="23">
        <f t="shared" si="4"/>
        <v>0</v>
      </c>
      <c r="N19" s="23">
        <f t="shared" si="4"/>
        <v>0</v>
      </c>
      <c r="O19" s="23">
        <f t="shared" si="4"/>
        <v>0</v>
      </c>
      <c r="P19" s="23">
        <f t="shared" si="4"/>
        <v>0</v>
      </c>
      <c r="Q19" s="23">
        <f t="shared" si="4"/>
        <v>0</v>
      </c>
    </row>
    <row r="20" spans="1:17" ht="13.5" customHeight="1" x14ac:dyDescent="0.3">
      <c r="A20" s="75"/>
      <c r="B20" s="74"/>
      <c r="C20" s="102"/>
      <c r="D20" s="43" t="s">
        <v>14</v>
      </c>
      <c r="E20" s="15">
        <f t="shared" ref="E20:E23" si="5">SUM(F20:J20)</f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17" ht="20.399999999999999" x14ac:dyDescent="0.3">
      <c r="A21" s="75"/>
      <c r="B21" s="74"/>
      <c r="C21" s="102"/>
      <c r="D21" s="43" t="s">
        <v>15</v>
      </c>
      <c r="E21" s="15">
        <f t="shared" si="5"/>
        <v>0</v>
      </c>
      <c r="F21" s="23">
        <f t="shared" ref="F21:I21" si="6">F16</f>
        <v>0</v>
      </c>
      <c r="G21" s="23">
        <f t="shared" si="6"/>
        <v>0</v>
      </c>
      <c r="H21" s="23">
        <f t="shared" si="6"/>
        <v>0</v>
      </c>
      <c r="I21" s="23">
        <f t="shared" si="6"/>
        <v>0</v>
      </c>
      <c r="J21" s="23">
        <f t="shared" ref="J21:N21" si="7">J16</f>
        <v>0</v>
      </c>
      <c r="K21" s="23">
        <f t="shared" si="7"/>
        <v>0</v>
      </c>
      <c r="L21" s="23">
        <f t="shared" si="7"/>
        <v>0</v>
      </c>
      <c r="M21" s="23">
        <f t="shared" si="7"/>
        <v>0</v>
      </c>
      <c r="N21" s="23">
        <f t="shared" si="7"/>
        <v>0</v>
      </c>
      <c r="O21" s="23">
        <f t="shared" ref="O21:P21" si="8">O16</f>
        <v>0</v>
      </c>
      <c r="P21" s="23">
        <f t="shared" si="8"/>
        <v>0</v>
      </c>
      <c r="Q21" s="23">
        <f t="shared" ref="Q21" si="9">Q16</f>
        <v>0</v>
      </c>
    </row>
    <row r="22" spans="1:17" x14ac:dyDescent="0.3">
      <c r="A22" s="75"/>
      <c r="B22" s="74"/>
      <c r="C22" s="102"/>
      <c r="D22" s="43" t="s">
        <v>16</v>
      </c>
      <c r="E22" s="15">
        <f t="shared" si="5"/>
        <v>36986411.259999998</v>
      </c>
      <c r="F22" s="23">
        <f t="shared" ref="F22:H23" si="10">F17</f>
        <v>6863857.5599999996</v>
      </c>
      <c r="G22" s="23">
        <f>G17</f>
        <v>7307517.9000000004</v>
      </c>
      <c r="H22" s="23">
        <f t="shared" si="10"/>
        <v>11407517.9</v>
      </c>
      <c r="I22" s="23">
        <f t="shared" ref="I22:K22" si="11">I17</f>
        <v>11407517.9</v>
      </c>
      <c r="J22" s="23">
        <f t="shared" si="11"/>
        <v>0</v>
      </c>
      <c r="K22" s="23">
        <f t="shared" si="11"/>
        <v>0</v>
      </c>
      <c r="L22" s="23">
        <f>L17</f>
        <v>0</v>
      </c>
      <c r="M22" s="23">
        <f t="shared" ref="M22:O22" si="12">M17</f>
        <v>0</v>
      </c>
      <c r="N22" s="23">
        <f t="shared" si="12"/>
        <v>0</v>
      </c>
      <c r="O22" s="23">
        <f t="shared" si="12"/>
        <v>0</v>
      </c>
      <c r="P22" s="23">
        <f t="shared" ref="P22:Q22" si="13">P17</f>
        <v>0</v>
      </c>
      <c r="Q22" s="23">
        <f t="shared" si="13"/>
        <v>0</v>
      </c>
    </row>
    <row r="23" spans="1:17" ht="20.399999999999999" x14ac:dyDescent="0.3">
      <c r="A23" s="75"/>
      <c r="B23" s="74"/>
      <c r="C23" s="103"/>
      <c r="D23" s="43" t="s">
        <v>17</v>
      </c>
      <c r="E23" s="15">
        <f t="shared" si="5"/>
        <v>0</v>
      </c>
      <c r="F23" s="23">
        <f t="shared" si="10"/>
        <v>0</v>
      </c>
      <c r="G23" s="23">
        <f t="shared" si="10"/>
        <v>0</v>
      </c>
      <c r="H23" s="23">
        <f t="shared" si="10"/>
        <v>0</v>
      </c>
      <c r="I23" s="23">
        <f t="shared" ref="I23:M23" si="14">I18</f>
        <v>0</v>
      </c>
      <c r="J23" s="23">
        <f t="shared" si="14"/>
        <v>0</v>
      </c>
      <c r="K23" s="23">
        <f t="shared" si="14"/>
        <v>0</v>
      </c>
      <c r="L23" s="23">
        <f t="shared" si="14"/>
        <v>0</v>
      </c>
      <c r="M23" s="23">
        <f t="shared" si="14"/>
        <v>0</v>
      </c>
      <c r="N23" s="23">
        <f t="shared" ref="N23:O23" si="15">N18</f>
        <v>0</v>
      </c>
      <c r="O23" s="23">
        <f t="shared" si="15"/>
        <v>0</v>
      </c>
      <c r="P23" s="23">
        <f t="shared" ref="P23:Q23" si="16">P18</f>
        <v>0</v>
      </c>
      <c r="Q23" s="23">
        <f t="shared" si="16"/>
        <v>0</v>
      </c>
    </row>
    <row r="24" spans="1:17" ht="15" customHeight="1" x14ac:dyDescent="0.3">
      <c r="A24" s="76" t="s">
        <v>102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</row>
    <row r="25" spans="1:17" ht="15" customHeight="1" x14ac:dyDescent="0.3">
      <c r="A25" s="73" t="s">
        <v>70</v>
      </c>
      <c r="B25" s="74" t="s">
        <v>94</v>
      </c>
      <c r="C25" s="75" t="s">
        <v>140</v>
      </c>
      <c r="D25" s="42" t="s">
        <v>13</v>
      </c>
      <c r="E25" s="15">
        <f>SUM(F25:J25)</f>
        <v>209280.63</v>
      </c>
      <c r="F25" s="15">
        <f>F27+F28</f>
        <v>209280.63</v>
      </c>
      <c r="G25" s="15">
        <f>G27+G28+G29</f>
        <v>0</v>
      </c>
      <c r="H25" s="15">
        <v>0</v>
      </c>
      <c r="I25" s="15">
        <v>0</v>
      </c>
      <c r="J25" s="15">
        <v>0</v>
      </c>
      <c r="K25" s="15">
        <f>K27+K28</f>
        <v>0</v>
      </c>
      <c r="L25" s="15">
        <f>L27+L28+L29</f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ht="15" customHeight="1" x14ac:dyDescent="0.3">
      <c r="A26" s="73"/>
      <c r="B26" s="74"/>
      <c r="C26" s="75"/>
      <c r="D26" s="43" t="s">
        <v>14</v>
      </c>
      <c r="E26" s="15">
        <f t="shared" ref="E26:E29" si="17">SUM(F26:J26)</f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ht="20.399999999999999" x14ac:dyDescent="0.3">
      <c r="A27" s="73"/>
      <c r="B27" s="74"/>
      <c r="C27" s="75"/>
      <c r="D27" s="43" t="s">
        <v>15</v>
      </c>
      <c r="E27" s="15">
        <f t="shared" si="17"/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x14ac:dyDescent="0.3">
      <c r="A28" s="73"/>
      <c r="B28" s="74"/>
      <c r="C28" s="75"/>
      <c r="D28" s="43" t="s">
        <v>16</v>
      </c>
      <c r="E28" s="15">
        <f t="shared" si="17"/>
        <v>209280.63</v>
      </c>
      <c r="F28" s="15">
        <v>209280.63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ht="20.399999999999999" x14ac:dyDescent="0.3">
      <c r="A29" s="73"/>
      <c r="B29" s="74"/>
      <c r="C29" s="75"/>
      <c r="D29" s="43" t="s">
        <v>17</v>
      </c>
      <c r="E29" s="15">
        <f t="shared" si="17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ht="12.75" customHeight="1" x14ac:dyDescent="0.3">
      <c r="A30" s="73" t="s">
        <v>59</v>
      </c>
      <c r="B30" s="74" t="s">
        <v>95</v>
      </c>
      <c r="C30" s="75" t="s">
        <v>140</v>
      </c>
      <c r="D30" s="42" t="s">
        <v>13</v>
      </c>
      <c r="E30" s="15">
        <f>SUM(F30:J30)</f>
        <v>23571214.539999999</v>
      </c>
      <c r="F30" s="15">
        <f>F32+F33</f>
        <v>8380740</v>
      </c>
      <c r="G30" s="15">
        <f>G32+G33</f>
        <v>2620474.54</v>
      </c>
      <c r="H30" s="15">
        <f t="shared" ref="H30:I30" si="18">H32+H33</f>
        <v>6270000</v>
      </c>
      <c r="I30" s="15">
        <f t="shared" si="18"/>
        <v>6300000</v>
      </c>
      <c r="J30" s="15">
        <f t="shared" ref="J30:P30" si="19">J32+J33</f>
        <v>0</v>
      </c>
      <c r="K30" s="15">
        <f t="shared" si="19"/>
        <v>0</v>
      </c>
      <c r="L30" s="15">
        <f t="shared" si="19"/>
        <v>0</v>
      </c>
      <c r="M30" s="15">
        <f t="shared" si="19"/>
        <v>0</v>
      </c>
      <c r="N30" s="15">
        <f t="shared" si="19"/>
        <v>0</v>
      </c>
      <c r="O30" s="15">
        <f t="shared" si="19"/>
        <v>0</v>
      </c>
      <c r="P30" s="15">
        <f t="shared" si="19"/>
        <v>0</v>
      </c>
      <c r="Q30" s="15">
        <f t="shared" ref="Q30" si="20">Q32+Q33</f>
        <v>0</v>
      </c>
    </row>
    <row r="31" spans="1:17" ht="12.75" customHeight="1" x14ac:dyDescent="0.3">
      <c r="A31" s="73"/>
      <c r="B31" s="74"/>
      <c r="C31" s="75"/>
      <c r="D31" s="43" t="s">
        <v>14</v>
      </c>
      <c r="E31" s="15">
        <f t="shared" ref="E31:E34" si="21">SUM(F31:J31)</f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</row>
    <row r="32" spans="1:17" ht="26.25" customHeight="1" x14ac:dyDescent="0.3">
      <c r="A32" s="73"/>
      <c r="B32" s="74"/>
      <c r="C32" s="75"/>
      <c r="D32" s="43" t="s">
        <v>15</v>
      </c>
      <c r="E32" s="15">
        <f t="shared" si="21"/>
        <v>7961700</v>
      </c>
      <c r="F32" s="15">
        <v>7961700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</row>
    <row r="33" spans="1:17" x14ac:dyDescent="0.3">
      <c r="A33" s="73"/>
      <c r="B33" s="74"/>
      <c r="C33" s="75"/>
      <c r="D33" s="43" t="s">
        <v>16</v>
      </c>
      <c r="E33" s="15">
        <f t="shared" si="21"/>
        <v>15609514.539999999</v>
      </c>
      <c r="F33" s="15">
        <v>419040</v>
      </c>
      <c r="G33" s="15">
        <v>2620474.54</v>
      </c>
      <c r="H33" s="15">
        <v>6270000</v>
      </c>
      <c r="I33" s="15">
        <v>6300000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</row>
    <row r="34" spans="1:17" ht="20.399999999999999" x14ac:dyDescent="0.3">
      <c r="A34" s="73"/>
      <c r="B34" s="74"/>
      <c r="C34" s="75"/>
      <c r="D34" s="43" t="s">
        <v>17</v>
      </c>
      <c r="E34" s="15">
        <f t="shared" si="21"/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17" ht="15" customHeight="1" x14ac:dyDescent="0.3">
      <c r="A35" s="73" t="s">
        <v>60</v>
      </c>
      <c r="B35" s="74" t="s">
        <v>96</v>
      </c>
      <c r="C35" s="75" t="s">
        <v>140</v>
      </c>
      <c r="D35" s="42" t="s">
        <v>13</v>
      </c>
      <c r="E35" s="15">
        <f>SUM(F35:J35)</f>
        <v>2397500</v>
      </c>
      <c r="F35" s="15">
        <f>F37+F38</f>
        <v>2397500</v>
      </c>
      <c r="G35" s="15">
        <f>G37+G38</f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17" x14ac:dyDescent="0.3">
      <c r="A36" s="73"/>
      <c r="B36" s="74"/>
      <c r="C36" s="75"/>
      <c r="D36" s="43" t="s">
        <v>14</v>
      </c>
      <c r="E36" s="15">
        <f t="shared" ref="E36:E39" si="22">SUM(F36:J36)</f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17" ht="20.399999999999999" x14ac:dyDescent="0.3">
      <c r="A37" s="73"/>
      <c r="B37" s="74"/>
      <c r="C37" s="75"/>
      <c r="D37" s="43" t="s">
        <v>15</v>
      </c>
      <c r="E37" s="15">
        <f t="shared" si="22"/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</row>
    <row r="38" spans="1:17" x14ac:dyDescent="0.3">
      <c r="A38" s="73"/>
      <c r="B38" s="74"/>
      <c r="C38" s="75"/>
      <c r="D38" s="43" t="s">
        <v>16</v>
      </c>
      <c r="E38" s="15">
        <f t="shared" si="22"/>
        <v>2397500</v>
      </c>
      <c r="F38" s="15">
        <v>2397500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17" ht="20.399999999999999" x14ac:dyDescent="0.3">
      <c r="A39" s="73"/>
      <c r="B39" s="74"/>
      <c r="C39" s="75"/>
      <c r="D39" s="43" t="s">
        <v>17</v>
      </c>
      <c r="E39" s="15">
        <f t="shared" si="22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</row>
    <row r="40" spans="1:17" ht="15" customHeight="1" x14ac:dyDescent="0.3">
      <c r="A40" s="83"/>
      <c r="B40" s="74" t="s">
        <v>111</v>
      </c>
      <c r="C40" s="82"/>
      <c r="D40" s="42" t="s">
        <v>13</v>
      </c>
      <c r="E40" s="15">
        <f>SUM(F40:J40)</f>
        <v>26177995.169999998</v>
      </c>
      <c r="F40" s="23">
        <f>F42+F43+F44</f>
        <v>10987520.629999999</v>
      </c>
      <c r="G40" s="23">
        <f>G42+G43+G44</f>
        <v>2620474.54</v>
      </c>
      <c r="H40" s="23">
        <f t="shared" ref="H40:I40" si="23">H42+H43+H44</f>
        <v>6270000</v>
      </c>
      <c r="I40" s="23">
        <f t="shared" si="23"/>
        <v>6300000</v>
      </c>
      <c r="J40" s="23">
        <f t="shared" ref="J40" si="24">J42+J43+J44</f>
        <v>0</v>
      </c>
      <c r="K40" s="23">
        <f>K42+K43+K44</f>
        <v>0</v>
      </c>
      <c r="L40" s="23">
        <f>L42+L43+L44</f>
        <v>0</v>
      </c>
      <c r="M40" s="23">
        <f t="shared" ref="M40:O40" si="25">M42+M43+M44</f>
        <v>0</v>
      </c>
      <c r="N40" s="23">
        <f t="shared" si="25"/>
        <v>0</v>
      </c>
      <c r="O40" s="23">
        <f t="shared" si="25"/>
        <v>0</v>
      </c>
      <c r="P40" s="23">
        <f t="shared" ref="P40:Q40" si="26">P42+P43+P44</f>
        <v>0</v>
      </c>
      <c r="Q40" s="23">
        <f t="shared" si="26"/>
        <v>0</v>
      </c>
    </row>
    <row r="41" spans="1:17" ht="12" customHeight="1" x14ac:dyDescent="0.3">
      <c r="A41" s="83"/>
      <c r="B41" s="74"/>
      <c r="C41" s="82"/>
      <c r="D41" s="43" t="s">
        <v>14</v>
      </c>
      <c r="E41" s="15">
        <f t="shared" ref="E41:E44" si="27">SUM(F41:J41)</f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</row>
    <row r="42" spans="1:17" ht="26.25" customHeight="1" x14ac:dyDescent="0.3">
      <c r="A42" s="83"/>
      <c r="B42" s="74"/>
      <c r="C42" s="82"/>
      <c r="D42" s="43" t="s">
        <v>15</v>
      </c>
      <c r="E42" s="15">
        <f>SUM(F42:J42)</f>
        <v>7961700</v>
      </c>
      <c r="F42" s="23">
        <f>F27+F32+F37</f>
        <v>7961700</v>
      </c>
      <c r="G42" s="23">
        <f>G27+G32+G37</f>
        <v>0</v>
      </c>
      <c r="H42" s="23">
        <f t="shared" ref="H42:J42" si="28">H27+H32+H37</f>
        <v>0</v>
      </c>
      <c r="I42" s="23">
        <f t="shared" si="28"/>
        <v>0</v>
      </c>
      <c r="J42" s="23">
        <f t="shared" si="28"/>
        <v>0</v>
      </c>
      <c r="K42" s="23">
        <f>K27+K32+K37</f>
        <v>0</v>
      </c>
      <c r="L42" s="23">
        <f>L27+L32+L37</f>
        <v>0</v>
      </c>
      <c r="M42" s="23">
        <f t="shared" ref="M42:O42" si="29">M27+M32+M37</f>
        <v>0</v>
      </c>
      <c r="N42" s="23">
        <f t="shared" si="29"/>
        <v>0</v>
      </c>
      <c r="O42" s="23">
        <f t="shared" si="29"/>
        <v>0</v>
      </c>
      <c r="P42" s="23">
        <f t="shared" ref="P42:Q42" si="30">P27+P32+P37</f>
        <v>0</v>
      </c>
      <c r="Q42" s="23">
        <f t="shared" si="30"/>
        <v>0</v>
      </c>
    </row>
    <row r="43" spans="1:17" ht="15" customHeight="1" x14ac:dyDescent="0.3">
      <c r="A43" s="83"/>
      <c r="B43" s="74"/>
      <c r="C43" s="82"/>
      <c r="D43" s="43" t="s">
        <v>16</v>
      </c>
      <c r="E43" s="15">
        <f t="shared" si="27"/>
        <v>18216295.170000002</v>
      </c>
      <c r="F43" s="23">
        <f>F28+F33+F38</f>
        <v>3025820.63</v>
      </c>
      <c r="G43" s="23">
        <f>G38+G33+G28</f>
        <v>2620474.54</v>
      </c>
      <c r="H43" s="23">
        <f t="shared" ref="H43:I43" si="31">H28+H33</f>
        <v>6270000</v>
      </c>
      <c r="I43" s="23">
        <f t="shared" si="31"/>
        <v>6300000</v>
      </c>
      <c r="J43" s="23">
        <f t="shared" ref="J43" si="32">J28+J33</f>
        <v>0</v>
      </c>
      <c r="K43" s="23">
        <f>K28+K33+K38</f>
        <v>0</v>
      </c>
      <c r="L43" s="23">
        <f>L38+L33+L28</f>
        <v>0</v>
      </c>
      <c r="M43" s="23">
        <f t="shared" ref="M43:O43" si="33">M28+M33</f>
        <v>0</v>
      </c>
      <c r="N43" s="23">
        <f t="shared" si="33"/>
        <v>0</v>
      </c>
      <c r="O43" s="23">
        <f t="shared" si="33"/>
        <v>0</v>
      </c>
      <c r="P43" s="23">
        <f t="shared" ref="P43:Q43" si="34">P28+P33</f>
        <v>0</v>
      </c>
      <c r="Q43" s="23">
        <f t="shared" si="34"/>
        <v>0</v>
      </c>
    </row>
    <row r="44" spans="1:17" ht="23.25" customHeight="1" x14ac:dyDescent="0.3">
      <c r="A44" s="83"/>
      <c r="B44" s="74"/>
      <c r="C44" s="82"/>
      <c r="D44" s="43" t="s">
        <v>17</v>
      </c>
      <c r="E44" s="15">
        <f t="shared" si="27"/>
        <v>0</v>
      </c>
      <c r="F44" s="23">
        <f>F29+F34</f>
        <v>0</v>
      </c>
      <c r="G44" s="23">
        <f>G29+G34</f>
        <v>0</v>
      </c>
      <c r="H44" s="15">
        <v>0</v>
      </c>
      <c r="I44" s="15">
        <v>0</v>
      </c>
      <c r="J44" s="15">
        <v>0</v>
      </c>
      <c r="K44" s="23">
        <f>K29+K34</f>
        <v>0</v>
      </c>
      <c r="L44" s="23">
        <f>L29+L34</f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</row>
    <row r="45" spans="1:17" ht="15" customHeight="1" x14ac:dyDescent="0.3">
      <c r="A45" s="76" t="s">
        <v>103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</row>
    <row r="46" spans="1:17" ht="15" customHeight="1" x14ac:dyDescent="0.3">
      <c r="A46" s="73" t="s">
        <v>69</v>
      </c>
      <c r="B46" s="74" t="s">
        <v>97</v>
      </c>
      <c r="C46" s="75" t="s">
        <v>149</v>
      </c>
      <c r="D46" s="42" t="s">
        <v>13</v>
      </c>
      <c r="E46" s="15">
        <f>SUM(F46:J46)</f>
        <v>104020049.50999999</v>
      </c>
      <c r="F46" s="15">
        <f t="shared" ref="F46:Q46" si="35">F48+F49+F50</f>
        <v>31209984.91</v>
      </c>
      <c r="G46" s="15">
        <f t="shared" si="35"/>
        <v>32476100.399999999</v>
      </c>
      <c r="H46" s="15">
        <f t="shared" si="35"/>
        <v>20450182.100000001</v>
      </c>
      <c r="I46" s="15">
        <f t="shared" si="35"/>
        <v>19883782.100000001</v>
      </c>
      <c r="J46" s="15">
        <f t="shared" si="35"/>
        <v>0</v>
      </c>
      <c r="K46" s="15">
        <f t="shared" si="35"/>
        <v>0</v>
      </c>
      <c r="L46" s="15">
        <f t="shared" si="35"/>
        <v>0</v>
      </c>
      <c r="M46" s="15">
        <f t="shared" si="35"/>
        <v>0</v>
      </c>
      <c r="N46" s="15">
        <f t="shared" si="35"/>
        <v>0</v>
      </c>
      <c r="O46" s="15">
        <f t="shared" si="35"/>
        <v>0</v>
      </c>
      <c r="P46" s="15">
        <f t="shared" si="35"/>
        <v>0</v>
      </c>
      <c r="Q46" s="15">
        <f t="shared" si="35"/>
        <v>0</v>
      </c>
    </row>
    <row r="47" spans="1:17" x14ac:dyDescent="0.3">
      <c r="A47" s="73"/>
      <c r="B47" s="74"/>
      <c r="C47" s="75"/>
      <c r="D47" s="43" t="s">
        <v>14</v>
      </c>
      <c r="E47" s="15">
        <f t="shared" ref="E47:E50" si="36">SUM(F47:J47)</f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</row>
    <row r="48" spans="1:17" ht="20.399999999999999" x14ac:dyDescent="0.3">
      <c r="A48" s="73"/>
      <c r="B48" s="74"/>
      <c r="C48" s="75"/>
      <c r="D48" s="43" t="s">
        <v>15</v>
      </c>
      <c r="E48" s="15">
        <f t="shared" si="36"/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</row>
    <row r="49" spans="1:17" x14ac:dyDescent="0.3">
      <c r="A49" s="73"/>
      <c r="B49" s="74"/>
      <c r="C49" s="75"/>
      <c r="D49" s="43" t="s">
        <v>16</v>
      </c>
      <c r="E49" s="15">
        <f t="shared" si="36"/>
        <v>104020049.50999999</v>
      </c>
      <c r="F49" s="15">
        <v>31209984.91</v>
      </c>
      <c r="G49" s="15">
        <v>32476100.399999999</v>
      </c>
      <c r="H49" s="15">
        <v>20450182.100000001</v>
      </c>
      <c r="I49" s="15">
        <v>19883782.100000001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</row>
    <row r="50" spans="1:17" ht="20.399999999999999" x14ac:dyDescent="0.3">
      <c r="A50" s="73"/>
      <c r="B50" s="74"/>
      <c r="C50" s="75"/>
      <c r="D50" s="43" t="s">
        <v>17</v>
      </c>
      <c r="E50" s="15">
        <f t="shared" si="36"/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</row>
    <row r="51" spans="1:17" ht="25.5" hidden="1" x14ac:dyDescent="0.25">
      <c r="A51" s="59" t="s">
        <v>66</v>
      </c>
      <c r="B51" s="60" t="s">
        <v>68</v>
      </c>
      <c r="C51" s="61" t="s">
        <v>67</v>
      </c>
      <c r="D51" s="43" t="s">
        <v>1</v>
      </c>
      <c r="E51" s="15">
        <f t="shared" ref="E51:E55" si="37">F51+G51</f>
        <v>0</v>
      </c>
      <c r="F51" s="15">
        <v>0</v>
      </c>
      <c r="G51" s="15">
        <v>0</v>
      </c>
      <c r="H51" s="15"/>
      <c r="I51" s="15"/>
      <c r="J51" s="15"/>
      <c r="K51" s="15">
        <v>0</v>
      </c>
      <c r="L51" s="15">
        <v>0</v>
      </c>
      <c r="M51" s="15"/>
      <c r="N51" s="15"/>
      <c r="O51" s="15"/>
      <c r="P51" s="15"/>
      <c r="Q51" s="15"/>
    </row>
    <row r="52" spans="1:17" ht="15" hidden="1" x14ac:dyDescent="0.25">
      <c r="A52" s="73" t="s">
        <v>66</v>
      </c>
      <c r="B52" s="74" t="s">
        <v>65</v>
      </c>
      <c r="C52" s="75" t="s">
        <v>64</v>
      </c>
      <c r="D52" s="43" t="s">
        <v>1</v>
      </c>
      <c r="E52" s="15">
        <f t="shared" si="37"/>
        <v>0</v>
      </c>
      <c r="F52" s="15">
        <f>F53+F54+F55</f>
        <v>0</v>
      </c>
      <c r="G52" s="15">
        <f>G53+G54+G55</f>
        <v>0</v>
      </c>
      <c r="H52" s="15"/>
      <c r="I52" s="15"/>
      <c r="J52" s="15"/>
      <c r="K52" s="15">
        <f>K53+K54+K55</f>
        <v>0</v>
      </c>
      <c r="L52" s="15">
        <f>L53+L54+L55</f>
        <v>0</v>
      </c>
      <c r="M52" s="15"/>
      <c r="N52" s="15"/>
      <c r="O52" s="15"/>
      <c r="P52" s="15"/>
      <c r="Q52" s="15"/>
    </row>
    <row r="53" spans="1:17" ht="15" hidden="1" x14ac:dyDescent="0.25">
      <c r="A53" s="73"/>
      <c r="B53" s="74"/>
      <c r="C53" s="75"/>
      <c r="D53" s="43" t="s">
        <v>62</v>
      </c>
      <c r="E53" s="15">
        <f t="shared" si="37"/>
        <v>0</v>
      </c>
      <c r="F53" s="15">
        <v>0</v>
      </c>
      <c r="G53" s="15">
        <v>0</v>
      </c>
      <c r="H53" s="15"/>
      <c r="I53" s="15"/>
      <c r="J53" s="15"/>
      <c r="K53" s="15">
        <v>0</v>
      </c>
      <c r="L53" s="15">
        <v>0</v>
      </c>
      <c r="M53" s="15"/>
      <c r="N53" s="15"/>
      <c r="O53" s="15"/>
      <c r="P53" s="15"/>
      <c r="Q53" s="15"/>
    </row>
    <row r="54" spans="1:17" ht="15" hidden="1" x14ac:dyDescent="0.25">
      <c r="A54" s="73"/>
      <c r="B54" s="74"/>
      <c r="C54" s="75"/>
      <c r="D54" s="43" t="s">
        <v>16</v>
      </c>
      <c r="E54" s="15">
        <f t="shared" si="37"/>
        <v>0</v>
      </c>
      <c r="F54" s="15">
        <v>0</v>
      </c>
      <c r="G54" s="15">
        <v>0</v>
      </c>
      <c r="H54" s="15"/>
      <c r="I54" s="15"/>
      <c r="J54" s="15"/>
      <c r="K54" s="15">
        <v>0</v>
      </c>
      <c r="L54" s="15">
        <v>0</v>
      </c>
      <c r="M54" s="15"/>
      <c r="N54" s="15"/>
      <c r="O54" s="15"/>
      <c r="P54" s="15"/>
      <c r="Q54" s="15"/>
    </row>
    <row r="55" spans="1:17" ht="15" hidden="1" x14ac:dyDescent="0.25">
      <c r="A55" s="73"/>
      <c r="B55" s="74"/>
      <c r="C55" s="75"/>
      <c r="D55" s="43" t="s">
        <v>63</v>
      </c>
      <c r="E55" s="15">
        <f t="shared" si="37"/>
        <v>0</v>
      </c>
      <c r="F55" s="15">
        <v>0</v>
      </c>
      <c r="G55" s="15">
        <v>0</v>
      </c>
      <c r="H55" s="15"/>
      <c r="I55" s="15"/>
      <c r="J55" s="15"/>
      <c r="K55" s="15">
        <v>0</v>
      </c>
      <c r="L55" s="15">
        <v>0</v>
      </c>
      <c r="M55" s="15"/>
      <c r="N55" s="15"/>
      <c r="O55" s="15"/>
      <c r="P55" s="15"/>
      <c r="Q55" s="15"/>
    </row>
    <row r="56" spans="1:17" x14ac:dyDescent="0.3">
      <c r="A56" s="73" t="s">
        <v>66</v>
      </c>
      <c r="B56" s="74" t="s">
        <v>150</v>
      </c>
      <c r="C56" s="75" t="s">
        <v>146</v>
      </c>
      <c r="D56" s="42" t="s">
        <v>13</v>
      </c>
      <c r="E56" s="15">
        <f>SUM(F56:J56)</f>
        <v>700000</v>
      </c>
      <c r="F56" s="15">
        <f t="shared" ref="F56:K56" si="38">F58+F59+F60</f>
        <v>700000</v>
      </c>
      <c r="G56" s="15">
        <f t="shared" si="38"/>
        <v>0</v>
      </c>
      <c r="H56" s="15">
        <f t="shared" si="38"/>
        <v>0</v>
      </c>
      <c r="I56" s="15">
        <f t="shared" si="38"/>
        <v>0</v>
      </c>
      <c r="J56" s="15">
        <f t="shared" si="38"/>
        <v>0</v>
      </c>
      <c r="K56" s="15">
        <f t="shared" si="38"/>
        <v>0</v>
      </c>
      <c r="L56" s="15">
        <f t="shared" ref="L56" si="39">L58+L59+L60</f>
        <v>0</v>
      </c>
      <c r="M56" s="15">
        <f>M58+M59+M60</f>
        <v>0</v>
      </c>
      <c r="N56" s="15">
        <f>N58+N59+N60</f>
        <v>0</v>
      </c>
      <c r="O56" s="15">
        <f>O58+O59+O60</f>
        <v>0</v>
      </c>
      <c r="P56" s="15">
        <f>P58+P59+P60</f>
        <v>0</v>
      </c>
      <c r="Q56" s="15">
        <f>Q58+Q59+Q60</f>
        <v>0</v>
      </c>
    </row>
    <row r="57" spans="1:17" x14ac:dyDescent="0.3">
      <c r="A57" s="73"/>
      <c r="B57" s="74"/>
      <c r="C57" s="75"/>
      <c r="D57" s="43" t="s">
        <v>14</v>
      </c>
      <c r="E57" s="15">
        <f t="shared" ref="E57:E60" si="40">SUM(F57:J57)</f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</row>
    <row r="58" spans="1:17" ht="20.399999999999999" x14ac:dyDescent="0.3">
      <c r="A58" s="73"/>
      <c r="B58" s="74"/>
      <c r="C58" s="75"/>
      <c r="D58" s="43" t="s">
        <v>15</v>
      </c>
      <c r="E58" s="15">
        <f t="shared" si="40"/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</row>
    <row r="59" spans="1:17" x14ac:dyDescent="0.3">
      <c r="A59" s="73"/>
      <c r="B59" s="74"/>
      <c r="C59" s="75"/>
      <c r="D59" s="43" t="s">
        <v>16</v>
      </c>
      <c r="E59" s="15">
        <f t="shared" si="40"/>
        <v>700000</v>
      </c>
      <c r="F59" s="15">
        <v>700000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</row>
    <row r="60" spans="1:17" ht="20.399999999999999" x14ac:dyDescent="0.3">
      <c r="A60" s="73"/>
      <c r="B60" s="74"/>
      <c r="C60" s="75"/>
      <c r="D60" s="43" t="s">
        <v>17</v>
      </c>
      <c r="E60" s="15">
        <f t="shared" si="40"/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</row>
    <row r="61" spans="1:17" x14ac:dyDescent="0.3">
      <c r="A61" s="89"/>
      <c r="B61" s="74" t="s">
        <v>112</v>
      </c>
      <c r="C61" s="87"/>
      <c r="D61" s="42" t="s">
        <v>13</v>
      </c>
      <c r="E61" s="15">
        <f>SUM(F61:J61)</f>
        <v>104720049.50999999</v>
      </c>
      <c r="F61" s="15">
        <f t="shared" ref="F61:Q61" si="41">F63+F64+F65</f>
        <v>31909984.91</v>
      </c>
      <c r="G61" s="15">
        <f t="shared" si="41"/>
        <v>32476100.399999999</v>
      </c>
      <c r="H61" s="15">
        <f t="shared" si="41"/>
        <v>20450182.100000001</v>
      </c>
      <c r="I61" s="15">
        <f t="shared" si="41"/>
        <v>19883782.100000001</v>
      </c>
      <c r="J61" s="15">
        <f t="shared" si="41"/>
        <v>0</v>
      </c>
      <c r="K61" s="15">
        <f t="shared" si="41"/>
        <v>0</v>
      </c>
      <c r="L61" s="15">
        <f t="shared" si="41"/>
        <v>0</v>
      </c>
      <c r="M61" s="15">
        <f t="shared" si="41"/>
        <v>0</v>
      </c>
      <c r="N61" s="15">
        <f t="shared" si="41"/>
        <v>0</v>
      </c>
      <c r="O61" s="15">
        <f t="shared" si="41"/>
        <v>0</v>
      </c>
      <c r="P61" s="15">
        <f t="shared" si="41"/>
        <v>0</v>
      </c>
      <c r="Q61" s="15">
        <f t="shared" si="41"/>
        <v>0</v>
      </c>
    </row>
    <row r="62" spans="1:17" x14ac:dyDescent="0.3">
      <c r="A62" s="89"/>
      <c r="B62" s="74"/>
      <c r="C62" s="87"/>
      <c r="D62" s="43" t="s">
        <v>14</v>
      </c>
      <c r="E62" s="15">
        <f t="shared" ref="E62:E65" si="42">SUM(F62:J62)</f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</row>
    <row r="63" spans="1:17" ht="20.399999999999999" x14ac:dyDescent="0.3">
      <c r="A63" s="89"/>
      <c r="B63" s="74"/>
      <c r="C63" s="87"/>
      <c r="D63" s="43" t="s">
        <v>15</v>
      </c>
      <c r="E63" s="15">
        <f t="shared" si="42"/>
        <v>0</v>
      </c>
      <c r="F63" s="15">
        <f t="shared" ref="F63:Q63" si="43">F48+F53</f>
        <v>0</v>
      </c>
      <c r="G63" s="15">
        <f t="shared" si="43"/>
        <v>0</v>
      </c>
      <c r="H63" s="15">
        <f t="shared" si="43"/>
        <v>0</v>
      </c>
      <c r="I63" s="15">
        <f t="shared" si="43"/>
        <v>0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43"/>
        <v>0</v>
      </c>
      <c r="N63" s="15">
        <f t="shared" si="43"/>
        <v>0</v>
      </c>
      <c r="O63" s="15">
        <f t="shared" si="43"/>
        <v>0</v>
      </c>
      <c r="P63" s="15">
        <f t="shared" si="43"/>
        <v>0</v>
      </c>
      <c r="Q63" s="15">
        <f t="shared" si="43"/>
        <v>0</v>
      </c>
    </row>
    <row r="64" spans="1:17" x14ac:dyDescent="0.3">
      <c r="A64" s="89"/>
      <c r="B64" s="74"/>
      <c r="C64" s="87"/>
      <c r="D64" s="43" t="s">
        <v>16</v>
      </c>
      <c r="E64" s="15">
        <f t="shared" si="42"/>
        <v>104720049.50999999</v>
      </c>
      <c r="F64" s="15">
        <f>F49+F59</f>
        <v>31909984.91</v>
      </c>
      <c r="G64" s="15">
        <f>G49+G59</f>
        <v>32476100.399999999</v>
      </c>
      <c r="H64" s="15">
        <f t="shared" ref="H64:I64" si="44">H49+H59</f>
        <v>20450182.100000001</v>
      </c>
      <c r="I64" s="15">
        <f t="shared" si="44"/>
        <v>19883782.100000001</v>
      </c>
      <c r="J64" s="15">
        <f t="shared" ref="J64" si="45">J49+J59</f>
        <v>0</v>
      </c>
      <c r="K64" s="15">
        <f>K49+K59</f>
        <v>0</v>
      </c>
      <c r="L64" s="15">
        <f>L49+L59</f>
        <v>0</v>
      </c>
      <c r="M64" s="15">
        <f t="shared" ref="M64:O64" si="46">M49+M59</f>
        <v>0</v>
      </c>
      <c r="N64" s="15">
        <f t="shared" si="46"/>
        <v>0</v>
      </c>
      <c r="O64" s="15">
        <f t="shared" si="46"/>
        <v>0</v>
      </c>
      <c r="P64" s="15">
        <f t="shared" ref="P64:Q64" si="47">P49+P59</f>
        <v>0</v>
      </c>
      <c r="Q64" s="15">
        <f t="shared" si="47"/>
        <v>0</v>
      </c>
    </row>
    <row r="65" spans="1:17" ht="20.399999999999999" x14ac:dyDescent="0.3">
      <c r="A65" s="89"/>
      <c r="B65" s="74"/>
      <c r="C65" s="87"/>
      <c r="D65" s="43" t="s">
        <v>17</v>
      </c>
      <c r="E65" s="15">
        <f t="shared" si="42"/>
        <v>0</v>
      </c>
      <c r="F65" s="15">
        <f t="shared" ref="F65:Q65" si="48">F50+F55</f>
        <v>0</v>
      </c>
      <c r="G65" s="15">
        <f t="shared" si="48"/>
        <v>0</v>
      </c>
      <c r="H65" s="15">
        <f t="shared" si="48"/>
        <v>0</v>
      </c>
      <c r="I65" s="15">
        <f t="shared" si="48"/>
        <v>0</v>
      </c>
      <c r="J65" s="15">
        <f t="shared" si="48"/>
        <v>0</v>
      </c>
      <c r="K65" s="15">
        <f t="shared" si="48"/>
        <v>0</v>
      </c>
      <c r="L65" s="15">
        <f t="shared" si="48"/>
        <v>0</v>
      </c>
      <c r="M65" s="15">
        <f t="shared" si="48"/>
        <v>0</v>
      </c>
      <c r="N65" s="15">
        <f t="shared" si="48"/>
        <v>0</v>
      </c>
      <c r="O65" s="15">
        <f t="shared" si="48"/>
        <v>0</v>
      </c>
      <c r="P65" s="15">
        <f t="shared" si="48"/>
        <v>0</v>
      </c>
      <c r="Q65" s="15">
        <f t="shared" si="48"/>
        <v>0</v>
      </c>
    </row>
    <row r="66" spans="1:17" x14ac:dyDescent="0.3">
      <c r="A66" s="88" t="s">
        <v>86</v>
      </c>
      <c r="B66" s="88"/>
      <c r="C66" s="89"/>
      <c r="D66" s="42" t="s">
        <v>13</v>
      </c>
      <c r="E66" s="15">
        <f>SUM(F66:J66)</f>
        <v>167884455.94</v>
      </c>
      <c r="F66" s="64">
        <f>F67+F68+F69</f>
        <v>49761363.100000001</v>
      </c>
      <c r="G66" s="64">
        <f>G61+G40+G19</f>
        <v>42404092.839999996</v>
      </c>
      <c r="H66" s="64">
        <f>H67+H68+H69</f>
        <v>38127700</v>
      </c>
      <c r="I66" s="64">
        <f>I67+I68+I69</f>
        <v>37591300</v>
      </c>
      <c r="J66" s="58">
        <f>J67+J68+J69</f>
        <v>0</v>
      </c>
      <c r="K66" s="64">
        <f>K67+K68+K69</f>
        <v>0</v>
      </c>
      <c r="L66" s="64">
        <f>L61+L40+L19</f>
        <v>0</v>
      </c>
      <c r="M66" s="64">
        <f>M67+M68+M69</f>
        <v>0</v>
      </c>
      <c r="N66" s="64">
        <f>N67+N68+N69</f>
        <v>0</v>
      </c>
      <c r="O66" s="64">
        <f>O67+O68+O69</f>
        <v>0</v>
      </c>
      <c r="P66" s="64">
        <f>P67+P68+P69</f>
        <v>0</v>
      </c>
      <c r="Q66" s="64">
        <f>Q67+Q68+Q69</f>
        <v>0</v>
      </c>
    </row>
    <row r="67" spans="1:17" ht="22.5" customHeight="1" x14ac:dyDescent="0.3">
      <c r="A67" s="88"/>
      <c r="B67" s="88"/>
      <c r="C67" s="89"/>
      <c r="D67" s="43" t="s">
        <v>15</v>
      </c>
      <c r="E67" s="15">
        <f t="shared" ref="E67:E69" si="49">SUM(F67:J67)</f>
        <v>7961700</v>
      </c>
      <c r="F67" s="64">
        <f t="shared" ref="F67:I69" si="50">F63+F42+F21</f>
        <v>7961700</v>
      </c>
      <c r="G67" s="64">
        <f t="shared" si="50"/>
        <v>0</v>
      </c>
      <c r="H67" s="64">
        <f t="shared" si="50"/>
        <v>0</v>
      </c>
      <c r="I67" s="64">
        <f t="shared" si="50"/>
        <v>0</v>
      </c>
      <c r="J67" s="58">
        <f t="shared" ref="J67:N67" si="51">J63+J42+J21</f>
        <v>0</v>
      </c>
      <c r="K67" s="64">
        <f t="shared" si="51"/>
        <v>0</v>
      </c>
      <c r="L67" s="64">
        <f t="shared" si="51"/>
        <v>0</v>
      </c>
      <c r="M67" s="64">
        <f t="shared" si="51"/>
        <v>0</v>
      </c>
      <c r="N67" s="64">
        <f t="shared" si="51"/>
        <v>0</v>
      </c>
      <c r="O67" s="64">
        <f t="shared" ref="O67:P67" si="52">O63+O42+O21</f>
        <v>0</v>
      </c>
      <c r="P67" s="64">
        <f t="shared" si="52"/>
        <v>0</v>
      </c>
      <c r="Q67" s="64">
        <f t="shared" ref="Q67" si="53">Q63+Q42+Q21</f>
        <v>0</v>
      </c>
    </row>
    <row r="68" spans="1:17" x14ac:dyDescent="0.3">
      <c r="A68" s="88"/>
      <c r="B68" s="88"/>
      <c r="C68" s="89"/>
      <c r="D68" s="43" t="s">
        <v>16</v>
      </c>
      <c r="E68" s="15">
        <f>SUM(F68:J68)</f>
        <v>159922755.94</v>
      </c>
      <c r="F68" s="64">
        <f t="shared" si="50"/>
        <v>41799663.100000001</v>
      </c>
      <c r="G68" s="64">
        <f>G22+G43+G64</f>
        <v>42404092.840000004</v>
      </c>
      <c r="H68" s="64">
        <f t="shared" si="50"/>
        <v>38127700</v>
      </c>
      <c r="I68" s="64">
        <f t="shared" si="50"/>
        <v>37591300</v>
      </c>
      <c r="J68" s="58">
        <f t="shared" ref="J68:K68" si="54">J64+J43+J22</f>
        <v>0</v>
      </c>
      <c r="K68" s="64">
        <f t="shared" si="54"/>
        <v>0</v>
      </c>
      <c r="L68" s="64">
        <f>L22+L43+L64</f>
        <v>0</v>
      </c>
      <c r="M68" s="64">
        <f t="shared" ref="M68:O68" si="55">M64+M43+M22</f>
        <v>0</v>
      </c>
      <c r="N68" s="64">
        <f t="shared" si="55"/>
        <v>0</v>
      </c>
      <c r="O68" s="64">
        <f t="shared" si="55"/>
        <v>0</v>
      </c>
      <c r="P68" s="64">
        <f t="shared" ref="P68:Q68" si="56">P64+P43+P22</f>
        <v>0</v>
      </c>
      <c r="Q68" s="64">
        <f t="shared" si="56"/>
        <v>0</v>
      </c>
    </row>
    <row r="69" spans="1:17" ht="20.399999999999999" x14ac:dyDescent="0.3">
      <c r="A69" s="88"/>
      <c r="B69" s="88"/>
      <c r="C69" s="89"/>
      <c r="D69" s="43" t="s">
        <v>17</v>
      </c>
      <c r="E69" s="15">
        <f t="shared" si="49"/>
        <v>0</v>
      </c>
      <c r="F69" s="64">
        <f t="shared" si="50"/>
        <v>0</v>
      </c>
      <c r="G69" s="64">
        <f t="shared" si="50"/>
        <v>0</v>
      </c>
      <c r="H69" s="64">
        <f t="shared" si="50"/>
        <v>0</v>
      </c>
      <c r="I69" s="64">
        <f t="shared" si="50"/>
        <v>0</v>
      </c>
      <c r="J69" s="58">
        <f t="shared" ref="J69:N69" si="57">J65+J44+J23</f>
        <v>0</v>
      </c>
      <c r="K69" s="64">
        <f t="shared" si="57"/>
        <v>0</v>
      </c>
      <c r="L69" s="64">
        <f t="shared" si="57"/>
        <v>0</v>
      </c>
      <c r="M69" s="64">
        <f t="shared" si="57"/>
        <v>0</v>
      </c>
      <c r="N69" s="64">
        <f t="shared" si="57"/>
        <v>0</v>
      </c>
      <c r="O69" s="64">
        <f t="shared" ref="O69:P69" si="58">O65+O44+O23</f>
        <v>0</v>
      </c>
      <c r="P69" s="64">
        <f t="shared" si="58"/>
        <v>0</v>
      </c>
      <c r="Q69" s="64">
        <f t="shared" ref="Q69" si="59">Q65+Q44+Q23</f>
        <v>0</v>
      </c>
    </row>
    <row r="70" spans="1:17" x14ac:dyDescent="0.3">
      <c r="A70" s="90" t="s">
        <v>104</v>
      </c>
      <c r="B70" s="91"/>
      <c r="C70" s="96"/>
      <c r="D70" s="42" t="s">
        <v>13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</row>
    <row r="71" spans="1:17" ht="13.5" customHeight="1" x14ac:dyDescent="0.3">
      <c r="A71" s="92"/>
      <c r="B71" s="93"/>
      <c r="C71" s="97"/>
      <c r="D71" s="43" t="s">
        <v>14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</row>
    <row r="72" spans="1:17" ht="20.399999999999999" x14ac:dyDescent="0.3">
      <c r="A72" s="92"/>
      <c r="B72" s="93"/>
      <c r="C72" s="97"/>
      <c r="D72" s="43" t="s">
        <v>15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</row>
    <row r="73" spans="1:17" x14ac:dyDescent="0.3">
      <c r="A73" s="92"/>
      <c r="B73" s="93"/>
      <c r="C73" s="97"/>
      <c r="D73" s="43" t="s">
        <v>16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</row>
    <row r="74" spans="1:17" ht="20.399999999999999" x14ac:dyDescent="0.3">
      <c r="A74" s="94"/>
      <c r="B74" s="95"/>
      <c r="C74" s="98"/>
      <c r="D74" s="43" t="s">
        <v>17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</row>
    <row r="75" spans="1:17" x14ac:dyDescent="0.3">
      <c r="A75" s="90" t="s">
        <v>61</v>
      </c>
      <c r="B75" s="91"/>
      <c r="C75" s="84"/>
      <c r="D75" s="42" t="s">
        <v>13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7" x14ac:dyDescent="0.3">
      <c r="A76" s="92"/>
      <c r="B76" s="93"/>
      <c r="C76" s="85"/>
      <c r="D76" s="42" t="s">
        <v>14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</row>
    <row r="77" spans="1:17" ht="20.399999999999999" x14ac:dyDescent="0.3">
      <c r="A77" s="92"/>
      <c r="B77" s="93"/>
      <c r="C77" s="85"/>
      <c r="D77" s="42" t="s">
        <v>15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</row>
    <row r="78" spans="1:17" ht="15" customHeight="1" x14ac:dyDescent="0.3">
      <c r="A78" s="92"/>
      <c r="B78" s="93"/>
      <c r="C78" s="85"/>
      <c r="D78" s="42" t="s">
        <v>16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</row>
    <row r="79" spans="1:17" ht="20.399999999999999" x14ac:dyDescent="0.3">
      <c r="A79" s="94"/>
      <c r="B79" s="95"/>
      <c r="C79" s="86"/>
      <c r="D79" s="42" t="s">
        <v>17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</row>
    <row r="80" spans="1:17" x14ac:dyDescent="0.3">
      <c r="A80" s="99" t="s">
        <v>19</v>
      </c>
      <c r="B80" s="100"/>
      <c r="C80" s="62"/>
      <c r="D80" s="4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</row>
    <row r="81" spans="1:17" ht="15" customHeight="1" x14ac:dyDescent="0.3">
      <c r="A81" s="90" t="s">
        <v>144</v>
      </c>
      <c r="B81" s="91"/>
      <c r="C81" s="84"/>
      <c r="D81" s="42" t="s">
        <v>13</v>
      </c>
      <c r="E81" s="15">
        <f>SUM(F81:J81)</f>
        <v>40474085.120000005</v>
      </c>
      <c r="F81" s="15">
        <f>SUM(F82:F85)</f>
        <v>7105749.2199999997</v>
      </c>
      <c r="G81" s="15">
        <f t="shared" ref="G81:H81" si="60">SUM(G82:G85)</f>
        <v>8389445.3000000007</v>
      </c>
      <c r="H81" s="15">
        <f t="shared" si="60"/>
        <v>12489445.300000001</v>
      </c>
      <c r="I81" s="15">
        <f>SUM(I82:I85)</f>
        <v>12489445.300000001</v>
      </c>
      <c r="J81" s="15">
        <f t="shared" ref="J81" si="61">SUM(J82:J85)</f>
        <v>0</v>
      </c>
      <c r="K81" s="15">
        <f>SUM(K82:K85)</f>
        <v>0</v>
      </c>
      <c r="L81" s="15">
        <f t="shared" ref="L81:M81" si="62">SUM(L82:L85)</f>
        <v>0</v>
      </c>
      <c r="M81" s="15">
        <f t="shared" si="62"/>
        <v>0</v>
      </c>
      <c r="N81" s="15">
        <f>SUM(N82:N85)</f>
        <v>0</v>
      </c>
      <c r="O81" s="15">
        <f t="shared" ref="O81:Q81" si="63">SUM(O82:O85)</f>
        <v>0</v>
      </c>
      <c r="P81" s="15">
        <f>SUM(P82:P85)</f>
        <v>0</v>
      </c>
      <c r="Q81" s="15">
        <f t="shared" si="63"/>
        <v>0</v>
      </c>
    </row>
    <row r="82" spans="1:17" x14ac:dyDescent="0.3">
      <c r="A82" s="92"/>
      <c r="B82" s="93"/>
      <c r="C82" s="85"/>
      <c r="D82" s="42" t="s">
        <v>14</v>
      </c>
      <c r="E82" s="15">
        <f t="shared" ref="E82:E85" si="64">SUM(F82:J82)</f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</row>
    <row r="83" spans="1:17" ht="20.399999999999999" x14ac:dyDescent="0.3">
      <c r="A83" s="92"/>
      <c r="B83" s="93"/>
      <c r="C83" s="85"/>
      <c r="D83" s="42" t="s">
        <v>15</v>
      </c>
      <c r="E83" s="15">
        <f t="shared" si="64"/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</row>
    <row r="84" spans="1:17" ht="15" customHeight="1" x14ac:dyDescent="0.3">
      <c r="A84" s="92"/>
      <c r="B84" s="93"/>
      <c r="C84" s="85"/>
      <c r="D84" s="42" t="s">
        <v>16</v>
      </c>
      <c r="E84" s="15">
        <f t="shared" si="64"/>
        <v>40474085.120000005</v>
      </c>
      <c r="F84" s="15">
        <f>F14+241891.66</f>
        <v>7105749.2199999997</v>
      </c>
      <c r="G84" s="15">
        <f>G17+1081927.4</f>
        <v>8389445.3000000007</v>
      </c>
      <c r="H84" s="15">
        <v>12489445.300000001</v>
      </c>
      <c r="I84" s="15">
        <v>12489445.300000001</v>
      </c>
      <c r="J84" s="15">
        <f>J17</f>
        <v>0</v>
      </c>
      <c r="K84" s="15">
        <f t="shared" ref="K84:P84" si="65">K17</f>
        <v>0</v>
      </c>
      <c r="L84" s="15">
        <f t="shared" si="65"/>
        <v>0</v>
      </c>
      <c r="M84" s="15">
        <f t="shared" si="65"/>
        <v>0</v>
      </c>
      <c r="N84" s="15">
        <f t="shared" si="65"/>
        <v>0</v>
      </c>
      <c r="O84" s="15">
        <f t="shared" si="65"/>
        <v>0</v>
      </c>
      <c r="P84" s="15">
        <f t="shared" si="65"/>
        <v>0</v>
      </c>
      <c r="Q84" s="15">
        <f>Q17</f>
        <v>0</v>
      </c>
    </row>
    <row r="85" spans="1:17" ht="20.399999999999999" x14ac:dyDescent="0.3">
      <c r="A85" s="94"/>
      <c r="B85" s="95"/>
      <c r="C85" s="86"/>
      <c r="D85" s="42" t="s">
        <v>17</v>
      </c>
      <c r="E85" s="15">
        <f t="shared" si="64"/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</row>
    <row r="86" spans="1:17" ht="15" customHeight="1" x14ac:dyDescent="0.3">
      <c r="A86" s="90" t="s">
        <v>143</v>
      </c>
      <c r="B86" s="91"/>
      <c r="C86" s="84"/>
      <c r="D86" s="42" t="s">
        <v>13</v>
      </c>
      <c r="E86" s="15">
        <f>SUM(F86:J86)</f>
        <v>100834771.13000001</v>
      </c>
      <c r="F86" s="15">
        <f>SUM(F87:F90)</f>
        <v>31270488.73</v>
      </c>
      <c r="G86" s="15">
        <f t="shared" ref="G86:I86" si="66">SUM(G87:G90)</f>
        <v>31394173</v>
      </c>
      <c r="H86" s="15">
        <f t="shared" si="66"/>
        <v>19368254.699999999</v>
      </c>
      <c r="I86" s="15">
        <f t="shared" si="66"/>
        <v>18801854.699999999</v>
      </c>
      <c r="J86" s="15">
        <f t="shared" ref="J86" si="67">SUM(J87:J90)</f>
        <v>0</v>
      </c>
      <c r="K86" s="15">
        <f>SUM(K87:K90)</f>
        <v>0</v>
      </c>
      <c r="L86" s="15">
        <f t="shared" ref="L86:O86" si="68">SUM(L87:L90)</f>
        <v>0</v>
      </c>
      <c r="M86" s="15">
        <f t="shared" si="68"/>
        <v>0</v>
      </c>
      <c r="N86" s="15">
        <f t="shared" si="68"/>
        <v>0</v>
      </c>
      <c r="O86" s="15">
        <f t="shared" si="68"/>
        <v>0</v>
      </c>
      <c r="P86" s="15">
        <f t="shared" ref="P86:Q86" si="69">SUM(P87:P90)</f>
        <v>0</v>
      </c>
      <c r="Q86" s="15">
        <f t="shared" si="69"/>
        <v>0</v>
      </c>
    </row>
    <row r="87" spans="1:17" x14ac:dyDescent="0.3">
      <c r="A87" s="92"/>
      <c r="B87" s="93"/>
      <c r="C87" s="85"/>
      <c r="D87" s="42" t="s">
        <v>14</v>
      </c>
      <c r="E87" s="15">
        <f t="shared" ref="E87:E90" si="70">SUM(F87:J87)</f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17" ht="20.399999999999999" x14ac:dyDescent="0.3">
      <c r="A88" s="92"/>
      <c r="B88" s="93"/>
      <c r="C88" s="85"/>
      <c r="D88" s="42" t="s">
        <v>15</v>
      </c>
      <c r="E88" s="15">
        <f t="shared" si="70"/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</row>
    <row r="89" spans="1:17" ht="15.75" customHeight="1" x14ac:dyDescent="0.3">
      <c r="A89" s="92"/>
      <c r="B89" s="93"/>
      <c r="C89" s="85"/>
      <c r="D89" s="42" t="s">
        <v>16</v>
      </c>
      <c r="E89" s="15">
        <f t="shared" si="70"/>
        <v>100834771.13000001</v>
      </c>
      <c r="F89" s="15">
        <v>31270488.73</v>
      </c>
      <c r="G89" s="15">
        <f>G49-1081927.4</f>
        <v>31394173</v>
      </c>
      <c r="H89" s="15">
        <v>19368254.699999999</v>
      </c>
      <c r="I89" s="15">
        <v>18801854.699999999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f>Q49</f>
        <v>0</v>
      </c>
    </row>
    <row r="90" spans="1:17" ht="20.399999999999999" x14ac:dyDescent="0.3">
      <c r="A90" s="94"/>
      <c r="B90" s="95"/>
      <c r="C90" s="86"/>
      <c r="D90" s="42" t="s">
        <v>17</v>
      </c>
      <c r="E90" s="15">
        <f t="shared" si="70"/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</row>
    <row r="91" spans="1:17" ht="15" customHeight="1" x14ac:dyDescent="0.3">
      <c r="A91" s="90" t="s">
        <v>142</v>
      </c>
      <c r="B91" s="91"/>
      <c r="C91" s="84"/>
      <c r="D91" s="42" t="s">
        <v>13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</row>
    <row r="92" spans="1:17" x14ac:dyDescent="0.3">
      <c r="A92" s="92"/>
      <c r="B92" s="93"/>
      <c r="C92" s="85"/>
      <c r="D92" s="42" t="s">
        <v>14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17" ht="20.399999999999999" x14ac:dyDescent="0.3">
      <c r="A93" s="92"/>
      <c r="B93" s="93"/>
      <c r="C93" s="85"/>
      <c r="D93" s="42" t="s">
        <v>15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</row>
    <row r="94" spans="1:17" ht="16.5" customHeight="1" x14ac:dyDescent="0.3">
      <c r="A94" s="92"/>
      <c r="B94" s="93"/>
      <c r="C94" s="85"/>
      <c r="D94" s="42" t="s">
        <v>16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</row>
    <row r="95" spans="1:17" ht="20.399999999999999" x14ac:dyDescent="0.3">
      <c r="A95" s="94"/>
      <c r="B95" s="95"/>
      <c r="C95" s="86"/>
      <c r="D95" s="42" t="s">
        <v>17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17" ht="15" customHeight="1" x14ac:dyDescent="0.3">
      <c r="A96" s="90" t="s">
        <v>141</v>
      </c>
      <c r="B96" s="91"/>
      <c r="C96" s="84"/>
      <c r="D96" s="42" t="s">
        <v>13</v>
      </c>
      <c r="E96" s="15">
        <f>SUM(F96:J96)</f>
        <v>26575599.690000001</v>
      </c>
      <c r="F96" s="15">
        <f>SUM(F97:F100)</f>
        <v>11385125.15</v>
      </c>
      <c r="G96" s="15">
        <f t="shared" ref="G96:I96" si="71">SUM(G97:G100)</f>
        <v>2620474.54</v>
      </c>
      <c r="H96" s="15">
        <f t="shared" si="71"/>
        <v>6270000</v>
      </c>
      <c r="I96" s="15">
        <f t="shared" si="71"/>
        <v>6300000</v>
      </c>
      <c r="J96" s="15">
        <f t="shared" ref="J96" si="72">SUM(J97:J100)</f>
        <v>0</v>
      </c>
      <c r="K96" s="15">
        <f>SUM(K97:K100)</f>
        <v>0</v>
      </c>
      <c r="L96" s="15">
        <f t="shared" ref="L96:O96" si="73">SUM(L97:L100)</f>
        <v>0</v>
      </c>
      <c r="M96" s="15">
        <f t="shared" si="73"/>
        <v>0</v>
      </c>
      <c r="N96" s="15">
        <f t="shared" si="73"/>
        <v>0</v>
      </c>
      <c r="O96" s="15">
        <f t="shared" si="73"/>
        <v>0</v>
      </c>
      <c r="P96" s="15">
        <f t="shared" ref="P96:Q96" si="74">SUM(P97:P100)</f>
        <v>0</v>
      </c>
      <c r="Q96" s="15">
        <f t="shared" si="74"/>
        <v>0</v>
      </c>
    </row>
    <row r="97" spans="1:17" x14ac:dyDescent="0.3">
      <c r="A97" s="92"/>
      <c r="B97" s="93"/>
      <c r="C97" s="85"/>
      <c r="D97" s="42" t="s">
        <v>14</v>
      </c>
      <c r="E97" s="15">
        <f t="shared" ref="E97:E100" si="75">SUM(F97:J97)</f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0.399999999999999" x14ac:dyDescent="0.3">
      <c r="A98" s="92"/>
      <c r="B98" s="93"/>
      <c r="C98" s="85"/>
      <c r="D98" s="42" t="s">
        <v>15</v>
      </c>
      <c r="E98" s="15">
        <f t="shared" si="75"/>
        <v>7961700</v>
      </c>
      <c r="F98" s="15">
        <f>F32</f>
        <v>7961700</v>
      </c>
      <c r="G98" s="15">
        <v>0</v>
      </c>
      <c r="H98" s="15">
        <v>0</v>
      </c>
      <c r="I98" s="15">
        <v>0</v>
      </c>
      <c r="J98" s="15">
        <v>0</v>
      </c>
      <c r="K98" s="15">
        <f>K32</f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</row>
    <row r="99" spans="1:17" ht="15.75" customHeight="1" x14ac:dyDescent="0.3">
      <c r="A99" s="92"/>
      <c r="B99" s="93"/>
      <c r="C99" s="85"/>
      <c r="D99" s="42" t="s">
        <v>16</v>
      </c>
      <c r="E99" s="15">
        <f t="shared" si="75"/>
        <v>18613899.689999998</v>
      </c>
      <c r="F99" s="15">
        <v>3423425.15</v>
      </c>
      <c r="G99" s="15">
        <f>G43</f>
        <v>2620474.54</v>
      </c>
      <c r="H99" s="15">
        <f t="shared" ref="H99:I99" si="76">H43</f>
        <v>6270000</v>
      </c>
      <c r="I99" s="15">
        <f t="shared" si="76"/>
        <v>6300000</v>
      </c>
      <c r="J99" s="15">
        <f t="shared" ref="J99:P99" si="77">J43</f>
        <v>0</v>
      </c>
      <c r="K99" s="15">
        <f t="shared" si="77"/>
        <v>0</v>
      </c>
      <c r="L99" s="15">
        <f t="shared" si="77"/>
        <v>0</v>
      </c>
      <c r="M99" s="15">
        <f t="shared" si="77"/>
        <v>0</v>
      </c>
      <c r="N99" s="15">
        <f t="shared" si="77"/>
        <v>0</v>
      </c>
      <c r="O99" s="15">
        <f t="shared" si="77"/>
        <v>0</v>
      </c>
      <c r="P99" s="15">
        <f t="shared" si="77"/>
        <v>0</v>
      </c>
      <c r="Q99" s="15">
        <f t="shared" ref="Q99" si="78">Q43</f>
        <v>0</v>
      </c>
    </row>
    <row r="100" spans="1:17" ht="20.399999999999999" x14ac:dyDescent="0.3">
      <c r="A100" s="94"/>
      <c r="B100" s="95"/>
      <c r="C100" s="86"/>
      <c r="D100" s="42" t="s">
        <v>17</v>
      </c>
      <c r="E100" s="15">
        <f t="shared" si="75"/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  <row r="101" spans="1:17" ht="15" x14ac:dyDescent="0.25">
      <c r="F101" s="50"/>
      <c r="K101" s="50"/>
    </row>
  </sheetData>
  <mergeCells count="61">
    <mergeCell ref="A35:A39"/>
    <mergeCell ref="B35:B39"/>
    <mergeCell ref="C35:C39"/>
    <mergeCell ref="A30:A34"/>
    <mergeCell ref="B30:B34"/>
    <mergeCell ref="C30:C34"/>
    <mergeCell ref="C96:C100"/>
    <mergeCell ref="C91:C95"/>
    <mergeCell ref="C86:C90"/>
    <mergeCell ref="A86:B90"/>
    <mergeCell ref="A91:B95"/>
    <mergeCell ref="A96:B100"/>
    <mergeCell ref="C81:C85"/>
    <mergeCell ref="C52:C55"/>
    <mergeCell ref="C61:C65"/>
    <mergeCell ref="C56:C60"/>
    <mergeCell ref="B61:B65"/>
    <mergeCell ref="A66:B69"/>
    <mergeCell ref="A61:A65"/>
    <mergeCell ref="C66:C69"/>
    <mergeCell ref="C75:C79"/>
    <mergeCell ref="C70:C74"/>
    <mergeCell ref="A80:B80"/>
    <mergeCell ref="A81:B85"/>
    <mergeCell ref="A70:B74"/>
    <mergeCell ref="A75:B79"/>
    <mergeCell ref="C40:C44"/>
    <mergeCell ref="A40:A44"/>
    <mergeCell ref="A56:A60"/>
    <mergeCell ref="B56:B60"/>
    <mergeCell ref="A46:A50"/>
    <mergeCell ref="B46:B50"/>
    <mergeCell ref="A52:A55"/>
    <mergeCell ref="B52:B55"/>
    <mergeCell ref="B40:B44"/>
    <mergeCell ref="A45:Q45"/>
    <mergeCell ref="C46:C50"/>
    <mergeCell ref="A25:A29"/>
    <mergeCell ref="B25:B29"/>
    <mergeCell ref="C25:C29"/>
    <mergeCell ref="A24:Q24"/>
    <mergeCell ref="A13:Q13"/>
    <mergeCell ref="A14:A18"/>
    <mergeCell ref="B14:B18"/>
    <mergeCell ref="C14:C18"/>
    <mergeCell ref="A19:A23"/>
    <mergeCell ref="B19:B23"/>
    <mergeCell ref="C19:C23"/>
    <mergeCell ref="H2:J2"/>
    <mergeCell ref="H3:J3"/>
    <mergeCell ref="D9:D11"/>
    <mergeCell ref="E10:E11"/>
    <mergeCell ref="H4:J4"/>
    <mergeCell ref="A8:Q8"/>
    <mergeCell ref="N2:Q2"/>
    <mergeCell ref="O3:Q3"/>
    <mergeCell ref="A9:A11"/>
    <mergeCell ref="B9:B11"/>
    <mergeCell ref="C9:C11"/>
    <mergeCell ref="F10:Q10"/>
    <mergeCell ref="E9:Q9"/>
  </mergeCells>
  <printOptions horizontalCentered="1"/>
  <pageMargins left="0.31496062992125984" right="0.31496062992125984" top="0.39370078740157483" bottom="0.39370078740157483" header="0" footer="0"/>
  <pageSetup paperSize="9" scale="51" firstPageNumber="3" fitToHeight="0" orientation="landscape" useFirstPageNumber="1" r:id="rId1"/>
  <headerFooter>
    <oddHeader xml:space="preserve">&amp;C&amp;"Times New Roman,обычный"&amp;P
</oddHeader>
    <evenHeader>&amp;C
5</evenHeader>
  </headerFooter>
  <rowBreaks count="1" manualBreakCount="1">
    <brk id="65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2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46" t="s">
        <v>137</v>
      </c>
      <c r="B3" s="146"/>
      <c r="C3" s="146"/>
    </row>
    <row r="4" spans="1:3" x14ac:dyDescent="0.3">
      <c r="A4" s="25" t="s">
        <v>20</v>
      </c>
      <c r="B4" s="28" t="s">
        <v>42</v>
      </c>
      <c r="C4" s="28" t="s">
        <v>43</v>
      </c>
    </row>
    <row r="5" spans="1:3" ht="15.75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3">
      <c r="A6" s="25">
        <v>1</v>
      </c>
      <c r="B6" s="2" t="s">
        <v>55</v>
      </c>
      <c r="C6" s="143" t="s">
        <v>52</v>
      </c>
    </row>
    <row r="7" spans="1:3" s="13" customFormat="1" ht="50.25" customHeight="1" x14ac:dyDescent="0.3">
      <c r="A7" s="25">
        <v>2</v>
      </c>
      <c r="B7" s="2" t="s">
        <v>53</v>
      </c>
      <c r="C7" s="144"/>
    </row>
    <row r="8" spans="1:3" s="13" customFormat="1" ht="62.4" x14ac:dyDescent="0.3">
      <c r="A8" s="25">
        <v>3</v>
      </c>
      <c r="B8" s="2" t="s">
        <v>54</v>
      </c>
      <c r="C8" s="145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27" t="s">
        <v>105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3">
      <c r="A3" s="146" t="s">
        <v>122</v>
      </c>
      <c r="B3" s="146"/>
      <c r="C3" s="146"/>
      <c r="D3" s="146"/>
      <c r="E3" s="146"/>
      <c r="F3" s="146"/>
    </row>
    <row r="4" spans="1:6" ht="151.5" customHeight="1" x14ac:dyDescent="0.3">
      <c r="A4" s="32" t="s">
        <v>20</v>
      </c>
      <c r="B4" s="30" t="s">
        <v>106</v>
      </c>
      <c r="C4" s="30" t="s">
        <v>107</v>
      </c>
      <c r="D4" s="30" t="s">
        <v>108</v>
      </c>
      <c r="E4" s="30" t="s">
        <v>109</v>
      </c>
      <c r="F4" s="32" t="s">
        <v>115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10" spans="1:6" ht="15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Normal="100" zoomScaleSheetLayoutView="13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59" t="s">
        <v>123</v>
      </c>
      <c r="B3" s="159"/>
      <c r="C3" s="159"/>
      <c r="D3" s="159"/>
      <c r="E3" s="159"/>
      <c r="F3" s="159"/>
    </row>
    <row r="4" spans="1:6" ht="141" customHeight="1" x14ac:dyDescent="0.3">
      <c r="A4" s="32" t="s">
        <v>20</v>
      </c>
      <c r="B4" s="32" t="s">
        <v>127</v>
      </c>
      <c r="C4" s="32" t="s">
        <v>124</v>
      </c>
      <c r="D4" s="32" t="s">
        <v>128</v>
      </c>
      <c r="E4" s="32" t="s">
        <v>125</v>
      </c>
      <c r="F4" s="32" t="s">
        <v>126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Normal="100" zoomScaleSheetLayoutView="115" workbookViewId="0">
      <selection activeCell="J23" sqref="J23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37" t="s">
        <v>136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59" t="s">
        <v>138</v>
      </c>
      <c r="B3" s="159"/>
      <c r="C3" s="159"/>
      <c r="D3" s="159"/>
      <c r="E3" s="159"/>
      <c r="F3" s="159"/>
    </row>
    <row r="4" spans="1:6" ht="100.5" customHeight="1" x14ac:dyDescent="0.3">
      <c r="A4" s="32" t="s">
        <v>20</v>
      </c>
      <c r="B4" s="32" t="s">
        <v>129</v>
      </c>
      <c r="C4" s="32" t="s">
        <v>127</v>
      </c>
      <c r="D4" s="32" t="s">
        <v>130</v>
      </c>
      <c r="E4" s="32" t="s">
        <v>131</v>
      </c>
      <c r="F4" s="32" t="s">
        <v>132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27" t="s">
        <v>41</v>
      </c>
    </row>
    <row r="2" spans="1:16" s="6" customFormat="1" ht="15.75" x14ac:dyDescent="0.25"/>
    <row r="3" spans="1:16" s="6" customFormat="1" ht="37.5" customHeight="1" x14ac:dyDescent="0.3">
      <c r="A3" s="125" t="s">
        <v>83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6" s="6" customFormat="1" ht="109.5" customHeight="1" x14ac:dyDescent="0.3">
      <c r="A4" s="104" t="s">
        <v>20</v>
      </c>
      <c r="B4" s="127" t="s">
        <v>38</v>
      </c>
      <c r="C4" s="127" t="s">
        <v>39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2"/>
      <c r="P4" s="127" t="s">
        <v>40</v>
      </c>
    </row>
    <row r="5" spans="1:16" s="6" customFormat="1" x14ac:dyDescent="0.3">
      <c r="A5" s="104"/>
      <c r="B5" s="127"/>
      <c r="C5" s="127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27"/>
    </row>
    <row r="6" spans="1:16" s="6" customFormat="1" ht="15.75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ht="15.75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27" t="s">
        <v>36</v>
      </c>
    </row>
    <row r="2" spans="1:5" s="6" customFormat="1" ht="34.5" customHeight="1" x14ac:dyDescent="0.3">
      <c r="A2" s="138" t="s">
        <v>74</v>
      </c>
      <c r="B2" s="138"/>
      <c r="C2" s="138"/>
      <c r="D2" s="138"/>
      <c r="E2" s="138"/>
    </row>
    <row r="3" spans="1:5" s="6" customFormat="1" ht="15" customHeight="1" x14ac:dyDescent="0.3">
      <c r="A3" s="139" t="s">
        <v>20</v>
      </c>
      <c r="B3" s="135" t="s">
        <v>33</v>
      </c>
      <c r="C3" s="135"/>
      <c r="D3" s="135"/>
      <c r="E3" s="136" t="s">
        <v>34</v>
      </c>
    </row>
    <row r="4" spans="1:5" s="6" customFormat="1" ht="109.2" x14ac:dyDescent="0.3">
      <c r="A4" s="140"/>
      <c r="B4" s="20" t="s">
        <v>35</v>
      </c>
      <c r="C4" s="20" t="s">
        <v>32</v>
      </c>
      <c r="D4" s="20" t="s">
        <v>51</v>
      </c>
      <c r="E4" s="137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30" t="s">
        <v>90</v>
      </c>
      <c r="B6" s="131"/>
      <c r="C6" s="131"/>
      <c r="D6" s="131"/>
      <c r="E6" s="132"/>
    </row>
    <row r="7" spans="1:5" s="6" customFormat="1" x14ac:dyDescent="0.3">
      <c r="A7" s="133"/>
      <c r="B7" s="125"/>
      <c r="C7" s="125"/>
      <c r="D7" s="125"/>
      <c r="E7" s="134"/>
    </row>
    <row r="8" spans="1:5" s="6" customFormat="1" x14ac:dyDescent="0.3">
      <c r="A8" s="105" t="s">
        <v>89</v>
      </c>
      <c r="B8" s="105"/>
      <c r="C8" s="105"/>
      <c r="D8" s="105"/>
      <c r="E8" s="105"/>
    </row>
    <row r="9" spans="1:5" s="6" customFormat="1" x14ac:dyDescent="0.3">
      <c r="A9" s="105" t="s">
        <v>80</v>
      </c>
      <c r="B9" s="105"/>
      <c r="C9" s="105"/>
      <c r="D9" s="105"/>
      <c r="E9" s="105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30" t="s">
        <v>90</v>
      </c>
      <c r="B11" s="131"/>
      <c r="C11" s="131"/>
      <c r="D11" s="131"/>
      <c r="E11" s="132"/>
    </row>
    <row r="12" spans="1:5" s="6" customFormat="1" x14ac:dyDescent="0.3">
      <c r="A12" s="133"/>
      <c r="B12" s="125"/>
      <c r="C12" s="125"/>
      <c r="D12" s="125"/>
      <c r="E12" s="134"/>
    </row>
    <row r="13" spans="1:5" s="6" customFormat="1" ht="15.75" customHeight="1" x14ac:dyDescent="0.3">
      <c r="A13" s="130" t="s">
        <v>77</v>
      </c>
      <c r="B13" s="131"/>
      <c r="C13" s="131"/>
      <c r="D13" s="131"/>
      <c r="E13" s="132"/>
    </row>
    <row r="14" spans="1:5" s="6" customFormat="1" x14ac:dyDescent="0.3">
      <c r="A14" s="133"/>
      <c r="B14" s="125"/>
      <c r="C14" s="125"/>
      <c r="D14" s="125"/>
      <c r="E14" s="134"/>
    </row>
    <row r="15" spans="1:5" s="6" customFormat="1" x14ac:dyDescent="0.3">
      <c r="A15" s="130" t="s">
        <v>78</v>
      </c>
      <c r="B15" s="131"/>
      <c r="C15" s="131"/>
      <c r="D15" s="131"/>
      <c r="E15" s="132"/>
    </row>
    <row r="16" spans="1:5" s="6" customFormat="1" x14ac:dyDescent="0.3">
      <c r="A16" s="133"/>
      <c r="B16" s="125"/>
      <c r="C16" s="125"/>
      <c r="D16" s="125"/>
      <c r="E16" s="134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3">
      <c r="A18" s="130" t="s">
        <v>90</v>
      </c>
      <c r="B18" s="131"/>
      <c r="C18" s="131"/>
      <c r="D18" s="131"/>
      <c r="E18" s="132"/>
    </row>
    <row r="19" spans="1:5" s="6" customFormat="1" x14ac:dyDescent="0.3">
      <c r="A19" s="133"/>
      <c r="B19" s="125"/>
      <c r="C19" s="125"/>
      <c r="D19" s="125"/>
      <c r="E19" s="134"/>
    </row>
    <row r="20" spans="1:5" s="6" customFormat="1" x14ac:dyDescent="0.3">
      <c r="A20" s="130" t="s">
        <v>81</v>
      </c>
      <c r="B20" s="131"/>
      <c r="C20" s="131"/>
      <c r="D20" s="131"/>
      <c r="E20" s="132"/>
    </row>
    <row r="21" spans="1:5" x14ac:dyDescent="0.3">
      <c r="A21" s="133"/>
      <c r="B21" s="125"/>
      <c r="C21" s="125"/>
      <c r="D21" s="125"/>
      <c r="E21" s="134"/>
    </row>
    <row r="22" spans="1:5" x14ac:dyDescent="0.3">
      <c r="A22" s="130" t="s">
        <v>92</v>
      </c>
      <c r="B22" s="131"/>
      <c r="C22" s="131"/>
      <c r="D22" s="131"/>
      <c r="E22" s="132"/>
    </row>
    <row r="23" spans="1:5" x14ac:dyDescent="0.3">
      <c r="A23" s="133"/>
      <c r="B23" s="125"/>
      <c r="C23" s="125"/>
      <c r="D23" s="125"/>
      <c r="E23" s="134"/>
    </row>
    <row r="24" spans="1:5" ht="109.2" x14ac:dyDescent="0.3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3">
      <c r="A25" s="10"/>
    </row>
    <row r="26" spans="1:5" x14ac:dyDescent="0.3">
      <c r="A26" s="10"/>
    </row>
    <row r="27" spans="1:5" x14ac:dyDescent="0.3">
      <c r="A27" s="10"/>
    </row>
    <row r="28" spans="1:5" x14ac:dyDescent="0.3">
      <c r="A28" s="10"/>
    </row>
    <row r="29" spans="1:5" x14ac:dyDescent="0.3">
      <c r="A29" s="10"/>
    </row>
    <row r="30" spans="1:5" x14ac:dyDescent="0.3">
      <c r="A30" s="10"/>
    </row>
    <row r="31" spans="1:5" x14ac:dyDescent="0.3">
      <c r="A31" s="10"/>
    </row>
    <row r="32" spans="1:5" x14ac:dyDescent="0.3">
      <c r="A32" s="10"/>
    </row>
    <row r="33" spans="1:1" x14ac:dyDescent="0.3">
      <c r="A33" s="10"/>
    </row>
    <row r="34" spans="1:1" x14ac:dyDescent="0.3">
      <c r="A34" s="10"/>
    </row>
    <row r="35" spans="1:1" x14ac:dyDescent="0.3">
      <c r="A35" s="10"/>
    </row>
  </sheetData>
  <mergeCells count="13">
    <mergeCell ref="A8:E8"/>
    <mergeCell ref="A2:E2"/>
    <mergeCell ref="A3:A4"/>
    <mergeCell ref="B3:D3"/>
    <mergeCell ref="E3:E4"/>
    <mergeCell ref="A6:E7"/>
    <mergeCell ref="A22:E23"/>
    <mergeCell ref="A9:E9"/>
    <mergeCell ref="A11:E12"/>
    <mergeCell ref="A13:E14"/>
    <mergeCell ref="A15:E16"/>
    <mergeCell ref="A18:E19"/>
    <mergeCell ref="A20:E21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4.4" x14ac:dyDescent="0.3"/>
  <cols>
    <col min="2" max="2" width="19.33203125" customWidth="1"/>
    <col min="3" max="3" width="15.88671875" customWidth="1"/>
    <col min="4" max="4" width="11.33203125" customWidth="1"/>
    <col min="7" max="7" width="25.109375" customWidth="1"/>
  </cols>
  <sheetData>
    <row r="1" spans="1:20" s="6" customFormat="1" ht="15.6" x14ac:dyDescent="0.3">
      <c r="S1" s="106" t="s">
        <v>37</v>
      </c>
      <c r="T1" s="106"/>
    </row>
    <row r="2" spans="1:20" s="6" customFormat="1" ht="15.75" x14ac:dyDescent="0.25"/>
    <row r="3" spans="1:20" s="6" customFormat="1" ht="45.75" customHeight="1" x14ac:dyDescent="0.3">
      <c r="A3" s="125" t="s">
        <v>73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0" s="6" customFormat="1" ht="60" customHeight="1" x14ac:dyDescent="0.3">
      <c r="A4" s="128" t="s">
        <v>20</v>
      </c>
      <c r="B4" s="129" t="s">
        <v>21</v>
      </c>
      <c r="C4" s="129" t="s">
        <v>22</v>
      </c>
      <c r="D4" s="129" t="s">
        <v>23</v>
      </c>
      <c r="E4" s="129" t="s">
        <v>24</v>
      </c>
      <c r="F4" s="129" t="s">
        <v>25</v>
      </c>
      <c r="G4" s="129" t="s">
        <v>0</v>
      </c>
      <c r="H4" s="128" t="s">
        <v>26</v>
      </c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6" customFormat="1" ht="15.6" x14ac:dyDescent="0.3">
      <c r="A5" s="128"/>
      <c r="B5" s="129"/>
      <c r="C5" s="129"/>
      <c r="D5" s="129"/>
      <c r="E5" s="129"/>
      <c r="F5" s="129"/>
      <c r="G5" s="129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3">
      <c r="A7" s="126" t="s">
        <v>87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</row>
    <row r="8" spans="1:20" s="6" customFormat="1" ht="33.75" customHeight="1" x14ac:dyDescent="0.3">
      <c r="A8" s="104">
        <v>1</v>
      </c>
      <c r="B8" s="104" t="s">
        <v>27</v>
      </c>
      <c r="C8" s="127" t="s">
        <v>85</v>
      </c>
      <c r="D8" s="104" t="s">
        <v>75</v>
      </c>
      <c r="E8" s="104" t="s">
        <v>75</v>
      </c>
      <c r="F8" s="104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3">
      <c r="A9" s="104"/>
      <c r="B9" s="104"/>
      <c r="C9" s="127"/>
      <c r="D9" s="104"/>
      <c r="E9" s="104"/>
      <c r="F9" s="104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3">
      <c r="A10" s="104"/>
      <c r="B10" s="104"/>
      <c r="C10" s="127"/>
      <c r="D10" s="104"/>
      <c r="E10" s="104"/>
      <c r="F10" s="104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3">
      <c r="A11" s="104"/>
      <c r="B11" s="104"/>
      <c r="C11" s="127"/>
      <c r="D11" s="104"/>
      <c r="E11" s="104"/>
      <c r="F11" s="104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3">
      <c r="A12" s="104"/>
      <c r="B12" s="104"/>
      <c r="C12" s="127"/>
      <c r="D12" s="104"/>
      <c r="E12" s="104"/>
      <c r="F12" s="104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3">
      <c r="A13" s="104"/>
      <c r="B13" s="116" t="s">
        <v>28</v>
      </c>
      <c r="C13" s="117"/>
      <c r="D13" s="117"/>
      <c r="E13" s="118"/>
      <c r="F13" s="104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3">
      <c r="A14" s="104"/>
      <c r="B14" s="119"/>
      <c r="C14" s="120"/>
      <c r="D14" s="120"/>
      <c r="E14" s="121"/>
      <c r="F14" s="104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3">
      <c r="A15" s="104"/>
      <c r="B15" s="119"/>
      <c r="C15" s="120"/>
      <c r="D15" s="120"/>
      <c r="E15" s="121"/>
      <c r="F15" s="104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3">
      <c r="A16" s="104"/>
      <c r="B16" s="119"/>
      <c r="C16" s="120"/>
      <c r="D16" s="120"/>
      <c r="E16" s="121"/>
      <c r="F16" s="104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3">
      <c r="A17" s="104"/>
      <c r="B17" s="122"/>
      <c r="C17" s="123"/>
      <c r="D17" s="123"/>
      <c r="E17" s="124"/>
      <c r="F17" s="104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3">
      <c r="A18" s="116" t="s">
        <v>29</v>
      </c>
      <c r="B18" s="117"/>
      <c r="C18" s="117"/>
      <c r="D18" s="117"/>
      <c r="E18" s="118"/>
      <c r="F18" s="104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3">
      <c r="A19" s="119"/>
      <c r="B19" s="120"/>
      <c r="C19" s="120"/>
      <c r="D19" s="120"/>
      <c r="E19" s="121"/>
      <c r="F19" s="104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3">
      <c r="A20" s="119"/>
      <c r="B20" s="120"/>
      <c r="C20" s="120"/>
      <c r="D20" s="120"/>
      <c r="E20" s="121"/>
      <c r="F20" s="104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3">
      <c r="A21" s="119"/>
      <c r="B21" s="120"/>
      <c r="C21" s="120"/>
      <c r="D21" s="120"/>
      <c r="E21" s="121"/>
      <c r="F21" s="104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3">
      <c r="A22" s="122"/>
      <c r="B22" s="123"/>
      <c r="C22" s="123"/>
      <c r="D22" s="123"/>
      <c r="E22" s="124"/>
      <c r="F22" s="104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3">
      <c r="A23" s="105" t="s">
        <v>88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</row>
    <row r="24" spans="1:20" s="6" customFormat="1" ht="33.75" customHeight="1" x14ac:dyDescent="0.3">
      <c r="A24" s="104">
        <v>1</v>
      </c>
      <c r="B24" s="104" t="s">
        <v>30</v>
      </c>
      <c r="C24" s="104" t="s">
        <v>75</v>
      </c>
      <c r="D24" s="104" t="s">
        <v>75</v>
      </c>
      <c r="E24" s="104" t="s">
        <v>75</v>
      </c>
      <c r="F24" s="104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3">
      <c r="A25" s="104"/>
      <c r="B25" s="104"/>
      <c r="C25" s="104"/>
      <c r="D25" s="104"/>
      <c r="E25" s="104"/>
      <c r="F25" s="104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3">
      <c r="A26" s="104"/>
      <c r="B26" s="104"/>
      <c r="C26" s="104"/>
      <c r="D26" s="104"/>
      <c r="E26" s="104"/>
      <c r="F26" s="104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3">
      <c r="A27" s="104"/>
      <c r="B27" s="104"/>
      <c r="C27" s="104"/>
      <c r="D27" s="104"/>
      <c r="E27" s="104"/>
      <c r="F27" s="104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3">
      <c r="A28" s="104"/>
      <c r="B28" s="104"/>
      <c r="C28" s="104"/>
      <c r="D28" s="104"/>
      <c r="E28" s="104"/>
      <c r="F28" s="104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3">
      <c r="A29" s="104"/>
      <c r="B29" s="104"/>
      <c r="C29" s="104" t="s">
        <v>75</v>
      </c>
      <c r="D29" s="104" t="s">
        <v>75</v>
      </c>
      <c r="E29" s="104" t="s">
        <v>75</v>
      </c>
      <c r="F29" s="104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3">
      <c r="A30" s="104"/>
      <c r="B30" s="104"/>
      <c r="C30" s="104"/>
      <c r="D30" s="104"/>
      <c r="E30" s="104"/>
      <c r="F30" s="104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3">
      <c r="A31" s="104"/>
      <c r="B31" s="104"/>
      <c r="C31" s="104"/>
      <c r="D31" s="104"/>
      <c r="E31" s="104"/>
      <c r="F31" s="104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3">
      <c r="A32" s="104"/>
      <c r="B32" s="104"/>
      <c r="C32" s="104"/>
      <c r="D32" s="104"/>
      <c r="E32" s="104"/>
      <c r="F32" s="104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3">
      <c r="A33" s="104"/>
      <c r="B33" s="104"/>
      <c r="C33" s="104"/>
      <c r="D33" s="104"/>
      <c r="E33" s="104"/>
      <c r="F33" s="104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3">
      <c r="A34" s="104"/>
      <c r="B34" s="104"/>
      <c r="C34" s="107" t="s">
        <v>31</v>
      </c>
      <c r="D34" s="108"/>
      <c r="E34" s="108"/>
      <c r="F34" s="109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3">
      <c r="A35" s="104"/>
      <c r="B35" s="104"/>
      <c r="C35" s="110"/>
      <c r="D35" s="111"/>
      <c r="E35" s="111"/>
      <c r="F35" s="112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3">
      <c r="A36" s="104"/>
      <c r="B36" s="104"/>
      <c r="C36" s="110"/>
      <c r="D36" s="111"/>
      <c r="E36" s="111"/>
      <c r="F36" s="112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3">
      <c r="A37" s="104"/>
      <c r="B37" s="104"/>
      <c r="C37" s="110"/>
      <c r="D37" s="111"/>
      <c r="E37" s="111"/>
      <c r="F37" s="112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3">
      <c r="A38" s="104"/>
      <c r="B38" s="104"/>
      <c r="C38" s="113"/>
      <c r="D38" s="114"/>
      <c r="E38" s="114"/>
      <c r="F38" s="115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7" t="s">
        <v>36</v>
      </c>
    </row>
    <row r="2" spans="1:5" s="6" customFormat="1" ht="34.5" customHeight="1" x14ac:dyDescent="0.3">
      <c r="A2" s="138" t="s">
        <v>74</v>
      </c>
      <c r="B2" s="138"/>
      <c r="C2" s="138"/>
      <c r="D2" s="138"/>
      <c r="E2" s="138"/>
    </row>
    <row r="3" spans="1:5" s="6" customFormat="1" ht="15" customHeight="1" x14ac:dyDescent="0.3">
      <c r="A3" s="139" t="s">
        <v>20</v>
      </c>
      <c r="B3" s="135" t="s">
        <v>33</v>
      </c>
      <c r="C3" s="135"/>
      <c r="D3" s="135"/>
      <c r="E3" s="136" t="s">
        <v>34</v>
      </c>
    </row>
    <row r="4" spans="1:5" s="6" customFormat="1" ht="109.2" x14ac:dyDescent="0.3">
      <c r="A4" s="140"/>
      <c r="B4" s="20" t="s">
        <v>35</v>
      </c>
      <c r="C4" s="20" t="s">
        <v>32</v>
      </c>
      <c r="D4" s="20" t="s">
        <v>51</v>
      </c>
      <c r="E4" s="137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30" t="s">
        <v>90</v>
      </c>
      <c r="B6" s="131"/>
      <c r="C6" s="131"/>
      <c r="D6" s="131"/>
      <c r="E6" s="132"/>
    </row>
    <row r="7" spans="1:5" s="6" customFormat="1" x14ac:dyDescent="0.3">
      <c r="A7" s="133"/>
      <c r="B7" s="125"/>
      <c r="C7" s="125"/>
      <c r="D7" s="125"/>
      <c r="E7" s="134"/>
    </row>
    <row r="8" spans="1:5" s="6" customFormat="1" x14ac:dyDescent="0.3">
      <c r="A8" s="105" t="s">
        <v>89</v>
      </c>
      <c r="B8" s="105"/>
      <c r="C8" s="105"/>
      <c r="D8" s="105"/>
      <c r="E8" s="105"/>
    </row>
    <row r="9" spans="1:5" s="6" customFormat="1" x14ac:dyDescent="0.3">
      <c r="A9" s="105" t="s">
        <v>80</v>
      </c>
      <c r="B9" s="105"/>
      <c r="C9" s="105"/>
      <c r="D9" s="105"/>
      <c r="E9" s="105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30" t="s">
        <v>90</v>
      </c>
      <c r="B11" s="131"/>
      <c r="C11" s="131"/>
      <c r="D11" s="131"/>
      <c r="E11" s="132"/>
    </row>
    <row r="12" spans="1:5" s="6" customFormat="1" x14ac:dyDescent="0.3">
      <c r="A12" s="133"/>
      <c r="B12" s="125"/>
      <c r="C12" s="125"/>
      <c r="D12" s="125"/>
      <c r="E12" s="134"/>
    </row>
    <row r="13" spans="1:5" s="6" customFormat="1" ht="15.75" customHeight="1" x14ac:dyDescent="0.3">
      <c r="A13" s="130" t="s">
        <v>77</v>
      </c>
      <c r="B13" s="131"/>
      <c r="C13" s="131"/>
      <c r="D13" s="131"/>
      <c r="E13" s="132"/>
    </row>
    <row r="14" spans="1:5" s="6" customFormat="1" x14ac:dyDescent="0.3">
      <c r="A14" s="133"/>
      <c r="B14" s="125"/>
      <c r="C14" s="125"/>
      <c r="D14" s="125"/>
      <c r="E14" s="134"/>
    </row>
    <row r="15" spans="1:5" s="6" customFormat="1" x14ac:dyDescent="0.3">
      <c r="A15" s="130" t="s">
        <v>78</v>
      </c>
      <c r="B15" s="131"/>
      <c r="C15" s="131"/>
      <c r="D15" s="131"/>
      <c r="E15" s="132"/>
    </row>
    <row r="16" spans="1:5" s="6" customFormat="1" x14ac:dyDescent="0.3">
      <c r="A16" s="133"/>
      <c r="B16" s="125"/>
      <c r="C16" s="125"/>
      <c r="D16" s="125"/>
      <c r="E16" s="134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3">
      <c r="A18" s="130" t="s">
        <v>90</v>
      </c>
      <c r="B18" s="131"/>
      <c r="C18" s="131"/>
      <c r="D18" s="131"/>
      <c r="E18" s="132"/>
    </row>
    <row r="19" spans="1:5" s="6" customFormat="1" x14ac:dyDescent="0.3">
      <c r="A19" s="133"/>
      <c r="B19" s="125"/>
      <c r="C19" s="125"/>
      <c r="D19" s="125"/>
      <c r="E19" s="134"/>
    </row>
    <row r="20" spans="1:5" s="6" customFormat="1" x14ac:dyDescent="0.3">
      <c r="A20" s="130" t="s">
        <v>81</v>
      </c>
      <c r="B20" s="131"/>
      <c r="C20" s="131"/>
      <c r="D20" s="131"/>
      <c r="E20" s="132"/>
    </row>
    <row r="21" spans="1:5" x14ac:dyDescent="0.3">
      <c r="A21" s="133"/>
      <c r="B21" s="125"/>
      <c r="C21" s="125"/>
      <c r="D21" s="125"/>
      <c r="E21" s="134"/>
    </row>
    <row r="22" spans="1:5" x14ac:dyDescent="0.3">
      <c r="A22" s="130" t="s">
        <v>92</v>
      </c>
      <c r="B22" s="131"/>
      <c r="C22" s="131"/>
      <c r="D22" s="131"/>
      <c r="E22" s="132"/>
    </row>
    <row r="23" spans="1:5" x14ac:dyDescent="0.3">
      <c r="A23" s="133"/>
      <c r="B23" s="125"/>
      <c r="C23" s="125"/>
      <c r="D23" s="125"/>
      <c r="E23" s="134"/>
    </row>
    <row r="24" spans="1:5" ht="109.2" x14ac:dyDescent="0.3">
      <c r="A24" s="19" t="s">
        <v>91</v>
      </c>
      <c r="B24" s="4" t="s">
        <v>82</v>
      </c>
      <c r="C24" s="3"/>
      <c r="D24" s="3"/>
      <c r="E24" s="18" t="s">
        <v>58</v>
      </c>
    </row>
    <row r="25" spans="1:5" ht="15.75" x14ac:dyDescent="0.25">
      <c r="A25" s="10"/>
    </row>
    <row r="26" spans="1:5" ht="15.75" x14ac:dyDescent="0.25">
      <c r="A26" s="10"/>
    </row>
    <row r="27" spans="1:5" ht="15.75" x14ac:dyDescent="0.25">
      <c r="A27" s="10"/>
    </row>
    <row r="28" spans="1:5" ht="15.75" x14ac:dyDescent="0.25">
      <c r="A28" s="10"/>
    </row>
    <row r="29" spans="1:5" ht="15.75" x14ac:dyDescent="0.25">
      <c r="A29" s="10"/>
    </row>
    <row r="30" spans="1:5" ht="15.75" x14ac:dyDescent="0.25">
      <c r="A30" s="10"/>
    </row>
    <row r="31" spans="1:5" ht="15.75" x14ac:dyDescent="0.25">
      <c r="A31" s="10"/>
    </row>
    <row r="32" spans="1:5" ht="15.75" x14ac:dyDescent="0.25">
      <c r="A32" s="10"/>
    </row>
    <row r="33" spans="1:1" ht="15.75" x14ac:dyDescent="0.25">
      <c r="A33" s="10"/>
    </row>
    <row r="34" spans="1:1" ht="15.75" x14ac:dyDescent="0.25">
      <c r="A34" s="10"/>
    </row>
    <row r="35" spans="1:1" ht="15.75" x14ac:dyDescent="0.25">
      <c r="A35" s="10"/>
    </row>
  </sheetData>
  <mergeCells count="13">
    <mergeCell ref="A2:E2"/>
    <mergeCell ref="A8:E8"/>
    <mergeCell ref="A9:E9"/>
    <mergeCell ref="A3:A4"/>
    <mergeCell ref="A20:E21"/>
    <mergeCell ref="A11:E12"/>
    <mergeCell ref="A18:E19"/>
    <mergeCell ref="A22:E23"/>
    <mergeCell ref="B3:D3"/>
    <mergeCell ref="E3:E4"/>
    <mergeCell ref="A6:E7"/>
    <mergeCell ref="A13:E14"/>
    <mergeCell ref="A15:E16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7" t="s">
        <v>41</v>
      </c>
    </row>
    <row r="2" spans="1:16" s="6" customFormat="1" ht="15.75" x14ac:dyDescent="0.25"/>
    <row r="3" spans="1:16" s="6" customFormat="1" ht="37.5" customHeight="1" x14ac:dyDescent="0.3">
      <c r="A3" s="125" t="s">
        <v>83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6" s="6" customFormat="1" ht="109.5" customHeight="1" x14ac:dyDescent="0.3">
      <c r="A4" s="104" t="s">
        <v>20</v>
      </c>
      <c r="B4" s="127" t="s">
        <v>38</v>
      </c>
      <c r="C4" s="127" t="s">
        <v>39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2"/>
      <c r="P4" s="127" t="s">
        <v>40</v>
      </c>
    </row>
    <row r="5" spans="1:16" s="6" customFormat="1" x14ac:dyDescent="0.3">
      <c r="A5" s="104"/>
      <c r="B5" s="127"/>
      <c r="C5" s="127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7"/>
    </row>
    <row r="6" spans="1:16" s="6" customFormat="1" ht="15.75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ht="15.75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38" t="s">
        <v>72</v>
      </c>
      <c r="B3" s="138"/>
      <c r="C3" s="138"/>
    </row>
    <row r="4" spans="1:3" x14ac:dyDescent="0.3">
      <c r="A4" s="12" t="s">
        <v>20</v>
      </c>
      <c r="B4" s="9" t="s">
        <v>42</v>
      </c>
      <c r="C4" s="9" t="s">
        <v>43</v>
      </c>
    </row>
    <row r="5" spans="1:3" ht="15.75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3">
      <c r="A6" s="12">
        <v>1</v>
      </c>
      <c r="B6" s="2" t="s">
        <v>55</v>
      </c>
      <c r="C6" s="143" t="s">
        <v>52</v>
      </c>
    </row>
    <row r="7" spans="1:3" s="13" customFormat="1" ht="46.8" x14ac:dyDescent="0.3">
      <c r="A7" s="12">
        <v>2</v>
      </c>
      <c r="B7" s="2" t="s">
        <v>53</v>
      </c>
      <c r="C7" s="144"/>
    </row>
    <row r="8" spans="1:3" s="13" customFormat="1" ht="62.4" x14ac:dyDescent="0.3">
      <c r="A8" s="12">
        <v>3</v>
      </c>
      <c r="B8" s="2" t="s">
        <v>54</v>
      </c>
      <c r="C8" s="145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ColWidth="9.109375" defaultRowHeight="15.6" x14ac:dyDescent="0.3"/>
  <cols>
    <col min="1" max="1" width="9.109375" style="11"/>
    <col min="2" max="4" width="19" style="11" customWidth="1"/>
    <col min="5" max="5" width="34.109375" style="11" customWidth="1"/>
    <col min="6" max="16384" width="9.109375" style="11"/>
  </cols>
  <sheetData>
    <row r="1" spans="1:6" x14ac:dyDescent="0.3">
      <c r="A1" s="6"/>
      <c r="B1" s="6"/>
      <c r="C1" s="6"/>
      <c r="D1" s="6"/>
      <c r="E1" s="7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38" t="s">
        <v>84</v>
      </c>
      <c r="B3" s="138"/>
      <c r="C3" s="138"/>
      <c r="D3" s="138"/>
      <c r="E3" s="138"/>
    </row>
    <row r="4" spans="1:6" ht="101.25" customHeight="1" x14ac:dyDescent="0.3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ht="15.7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ht="15.75" x14ac:dyDescent="0.25">
      <c r="A6" s="14">
        <v>1</v>
      </c>
      <c r="B6" s="3"/>
      <c r="C6" s="3"/>
      <c r="D6" s="3"/>
      <c r="E6" s="3"/>
    </row>
    <row r="7" spans="1:6" ht="15.75" x14ac:dyDescent="0.25">
      <c r="A7" s="14">
        <v>2</v>
      </c>
      <c r="B7" s="3"/>
      <c r="C7" s="3"/>
      <c r="D7" s="3"/>
      <c r="E7" s="3"/>
    </row>
    <row r="8" spans="1:6" ht="15.75" x14ac:dyDescent="0.25">
      <c r="A8" s="14">
        <v>3</v>
      </c>
      <c r="B8" s="3"/>
      <c r="C8" s="3"/>
      <c r="D8" s="3"/>
      <c r="E8" s="3"/>
    </row>
    <row r="9" spans="1:6" ht="15.75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3" sqref="D23"/>
    </sheetView>
  </sheetViews>
  <sheetFormatPr defaultColWidth="9.109375" defaultRowHeight="15.6" x14ac:dyDescent="0.3"/>
  <cols>
    <col min="1" max="1" width="9.109375" style="11"/>
    <col min="2" max="3" width="19" style="11" customWidth="1"/>
    <col min="4" max="4" width="38.44140625" style="11" customWidth="1"/>
    <col min="5" max="16384" width="9.109375" style="11"/>
  </cols>
  <sheetData>
    <row r="1" spans="1:5" x14ac:dyDescent="0.3">
      <c r="A1" s="6"/>
      <c r="B1" s="6"/>
      <c r="C1" s="6"/>
      <c r="D1" s="27" t="s">
        <v>37</v>
      </c>
    </row>
    <row r="2" spans="1:5" ht="15.75" x14ac:dyDescent="0.25">
      <c r="A2" s="6"/>
      <c r="B2" s="6"/>
      <c r="C2" s="6"/>
      <c r="D2" s="6"/>
    </row>
    <row r="3" spans="1:5" ht="49.5" customHeight="1" x14ac:dyDescent="0.3">
      <c r="A3" s="146" t="s">
        <v>113</v>
      </c>
      <c r="B3" s="146"/>
      <c r="C3" s="146"/>
      <c r="D3" s="146"/>
    </row>
    <row r="4" spans="1:5" ht="81" customHeight="1" x14ac:dyDescent="0.3">
      <c r="A4" s="25" t="s">
        <v>114</v>
      </c>
      <c r="B4" s="28" t="s">
        <v>46</v>
      </c>
      <c r="C4" s="28" t="s">
        <v>47</v>
      </c>
      <c r="D4" s="28" t="s">
        <v>115</v>
      </c>
      <c r="E4" s="13"/>
    </row>
    <row r="5" spans="1:5" ht="15.75" x14ac:dyDescent="0.25">
      <c r="A5" s="26">
        <v>1</v>
      </c>
      <c r="B5" s="26">
        <v>2</v>
      </c>
      <c r="C5" s="26">
        <v>3</v>
      </c>
      <c r="D5" s="26">
        <v>4</v>
      </c>
    </row>
    <row r="6" spans="1:5" ht="15.75" x14ac:dyDescent="0.25">
      <c r="A6" s="54">
        <v>1</v>
      </c>
      <c r="B6" s="53" t="s">
        <v>75</v>
      </c>
      <c r="C6" s="53" t="s">
        <v>75</v>
      </c>
      <c r="D6" s="53" t="s">
        <v>75</v>
      </c>
    </row>
    <row r="7" spans="1:5" ht="15.7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4.4" x14ac:dyDescent="0.3"/>
  <cols>
    <col min="1" max="1" width="4.88671875" customWidth="1"/>
    <col min="2" max="2" width="19.33203125" customWidth="1"/>
    <col min="3" max="3" width="15.88671875" customWidth="1"/>
    <col min="4" max="4" width="11.33203125" customWidth="1"/>
    <col min="5" max="5" width="7.6640625" customWidth="1"/>
    <col min="7" max="7" width="22.109375" customWidth="1"/>
  </cols>
  <sheetData>
    <row r="1" spans="1:20" s="6" customFormat="1" ht="18" customHeight="1" x14ac:dyDescent="0.3">
      <c r="S1" s="106" t="s">
        <v>36</v>
      </c>
      <c r="T1" s="106"/>
    </row>
    <row r="2" spans="1:20" s="6" customFormat="1" ht="15.75" customHeight="1" x14ac:dyDescent="0.25"/>
    <row r="3" spans="1:20" s="6" customFormat="1" ht="31.5" customHeight="1" x14ac:dyDescent="0.3">
      <c r="A3" s="146" t="s">
        <v>116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</row>
    <row r="4" spans="1:20" s="6" customFormat="1" ht="45" customHeight="1" x14ac:dyDescent="0.3">
      <c r="A4" s="143" t="s">
        <v>20</v>
      </c>
      <c r="B4" s="129" t="s">
        <v>21</v>
      </c>
      <c r="C4" s="129" t="s">
        <v>22</v>
      </c>
      <c r="D4" s="129" t="s">
        <v>23</v>
      </c>
      <c r="E4" s="129" t="s">
        <v>24</v>
      </c>
      <c r="F4" s="129" t="s">
        <v>25</v>
      </c>
      <c r="G4" s="129" t="s">
        <v>0</v>
      </c>
      <c r="H4" s="128" t="s">
        <v>117</v>
      </c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6" customFormat="1" ht="15.6" x14ac:dyDescent="0.3">
      <c r="A5" s="145"/>
      <c r="B5" s="129"/>
      <c r="C5" s="129"/>
      <c r="D5" s="129"/>
      <c r="E5" s="129"/>
      <c r="F5" s="129"/>
      <c r="G5" s="129"/>
      <c r="H5" s="3" t="s">
        <v>13</v>
      </c>
      <c r="I5" s="29" t="s">
        <v>2</v>
      </c>
      <c r="J5" s="29" t="s">
        <v>3</v>
      </c>
      <c r="K5" s="29" t="s">
        <v>4</v>
      </c>
      <c r="L5" s="29" t="s">
        <v>118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3">
      <c r="A7" s="156" t="s">
        <v>145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8"/>
    </row>
    <row r="8" spans="1:20" s="6" customFormat="1" ht="21" customHeight="1" x14ac:dyDescent="0.3">
      <c r="A8" s="153">
        <v>1</v>
      </c>
      <c r="B8" s="150" t="s">
        <v>27</v>
      </c>
      <c r="C8" s="127" t="s">
        <v>85</v>
      </c>
      <c r="D8" s="104"/>
      <c r="E8" s="104"/>
      <c r="F8" s="104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3">
      <c r="A9" s="154"/>
      <c r="B9" s="151"/>
      <c r="C9" s="127"/>
      <c r="D9" s="104"/>
      <c r="E9" s="104"/>
      <c r="F9" s="104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3">
      <c r="A10" s="154"/>
      <c r="B10" s="151"/>
      <c r="C10" s="127"/>
      <c r="D10" s="104"/>
      <c r="E10" s="104"/>
      <c r="F10" s="104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3">
      <c r="A11" s="154"/>
      <c r="B11" s="151"/>
      <c r="C11" s="127"/>
      <c r="D11" s="104"/>
      <c r="E11" s="104"/>
      <c r="F11" s="104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3">
      <c r="A12" s="154"/>
      <c r="B12" s="151"/>
      <c r="C12" s="127"/>
      <c r="D12" s="104"/>
      <c r="E12" s="104"/>
      <c r="F12" s="104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3">
      <c r="A13" s="154"/>
      <c r="B13" s="151"/>
      <c r="C13" s="104" t="s">
        <v>119</v>
      </c>
      <c r="D13" s="104"/>
      <c r="E13" s="104"/>
      <c r="F13" s="104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3">
      <c r="A14" s="154"/>
      <c r="B14" s="151"/>
      <c r="C14" s="104"/>
      <c r="D14" s="104"/>
      <c r="E14" s="104"/>
      <c r="F14" s="104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3">
      <c r="A15" s="154"/>
      <c r="B15" s="151"/>
      <c r="C15" s="104"/>
      <c r="D15" s="104"/>
      <c r="E15" s="104"/>
      <c r="F15" s="104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3">
      <c r="A16" s="154"/>
      <c r="B16" s="151"/>
      <c r="C16" s="104"/>
      <c r="D16" s="104"/>
      <c r="E16" s="104"/>
      <c r="F16" s="104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3">
      <c r="A17" s="155"/>
      <c r="B17" s="152"/>
      <c r="C17" s="104"/>
      <c r="D17" s="104"/>
      <c r="E17" s="104"/>
      <c r="F17" s="104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3">
      <c r="A18" s="147" t="s">
        <v>120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9"/>
    </row>
    <row r="19" spans="1:20" s="6" customFormat="1" ht="21" customHeight="1" x14ac:dyDescent="0.3">
      <c r="A19" s="104"/>
      <c r="B19" s="104" t="s">
        <v>121</v>
      </c>
      <c r="C19" s="104"/>
      <c r="D19" s="104"/>
      <c r="E19" s="104"/>
      <c r="F19" s="104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3">
      <c r="A20" s="104"/>
      <c r="B20" s="104"/>
      <c r="C20" s="104"/>
      <c r="D20" s="104"/>
      <c r="E20" s="104"/>
      <c r="F20" s="104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3">
      <c r="A21" s="104"/>
      <c r="B21" s="104"/>
      <c r="C21" s="104"/>
      <c r="D21" s="104"/>
      <c r="E21" s="104"/>
      <c r="F21" s="104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3">
      <c r="A22" s="104"/>
      <c r="B22" s="104"/>
      <c r="C22" s="104"/>
      <c r="D22" s="104"/>
      <c r="E22" s="104"/>
      <c r="F22" s="104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3">
      <c r="A23" s="104"/>
      <c r="B23" s="104"/>
      <c r="C23" s="104"/>
      <c r="D23" s="104"/>
      <c r="E23" s="104"/>
      <c r="F23" s="104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</mergeCells>
  <printOptions horizontalCentered="1"/>
  <pageMargins left="0.31496062992125984" right="0.31496062992125984" top="0.39370078740157483" bottom="0.39370078740157483" header="0" footer="0"/>
  <pageSetup paperSize="9" scale="68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ColWidth="9.109375" defaultRowHeight="15.6" x14ac:dyDescent="0.3"/>
  <cols>
    <col min="1" max="1" width="5.33203125" style="6" customWidth="1"/>
    <col min="2" max="2" width="16.88671875" style="6" customWidth="1"/>
    <col min="3" max="3" width="18.6640625" style="6" customWidth="1"/>
    <col min="4" max="4" width="7.33203125" style="6" customWidth="1"/>
    <col min="5" max="5" width="7.5546875" style="6" customWidth="1"/>
    <col min="6" max="6" width="7.6640625" style="6" customWidth="1"/>
    <col min="7" max="7" width="7.33203125" style="6" customWidth="1"/>
    <col min="8" max="8" width="7.5546875" style="6" customWidth="1"/>
    <col min="9" max="9" width="7.44140625" style="6" customWidth="1"/>
    <col min="10" max="10" width="7.109375" style="6" customWidth="1"/>
    <col min="11" max="11" width="7" style="6" customWidth="1"/>
    <col min="12" max="12" width="6.88671875" style="6" customWidth="1"/>
    <col min="13" max="13" width="7.5546875" style="6" customWidth="1"/>
    <col min="14" max="14" width="6.88671875" style="6" customWidth="1"/>
    <col min="15" max="15" width="7.109375" style="6" customWidth="1"/>
    <col min="16" max="16" width="21" style="6" customWidth="1"/>
    <col min="17" max="16384" width="9.109375" style="6"/>
  </cols>
  <sheetData>
    <row r="1" spans="1:16" x14ac:dyDescent="0.3">
      <c r="P1" s="37" t="s">
        <v>41</v>
      </c>
    </row>
    <row r="3" spans="1:16" ht="31.5" customHeight="1" x14ac:dyDescent="0.3">
      <c r="A3" s="146" t="s">
        <v>135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</row>
    <row r="4" spans="1:16" ht="35.25" customHeight="1" x14ac:dyDescent="0.3">
      <c r="A4" s="143" t="s">
        <v>20</v>
      </c>
      <c r="B4" s="129" t="s">
        <v>38</v>
      </c>
      <c r="C4" s="129" t="s">
        <v>39</v>
      </c>
      <c r="D4" s="128" t="s">
        <v>133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43" t="s">
        <v>40</v>
      </c>
    </row>
    <row r="5" spans="1:16" s="51" customFormat="1" ht="57" customHeight="1" x14ac:dyDescent="0.3">
      <c r="A5" s="145"/>
      <c r="B5" s="129"/>
      <c r="C5" s="129"/>
      <c r="D5" s="38" t="s">
        <v>2</v>
      </c>
      <c r="E5" s="38" t="s">
        <v>3</v>
      </c>
      <c r="F5" s="38" t="s">
        <v>4</v>
      </c>
      <c r="G5" s="38" t="s">
        <v>118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52" t="s">
        <v>12</v>
      </c>
      <c r="P5" s="144"/>
    </row>
    <row r="6" spans="1:16" s="51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ht="15.75" x14ac:dyDescent="0.25">
      <c r="A7" s="53">
        <v>1</v>
      </c>
      <c r="B7" s="53" t="s">
        <v>75</v>
      </c>
      <c r="C7" s="53" t="s">
        <v>75</v>
      </c>
      <c r="D7" s="53" t="s">
        <v>75</v>
      </c>
      <c r="E7" s="53" t="s">
        <v>75</v>
      </c>
      <c r="F7" s="53" t="s">
        <v>75</v>
      </c>
      <c r="G7" s="53" t="s">
        <v>75</v>
      </c>
      <c r="H7" s="53" t="s">
        <v>75</v>
      </c>
      <c r="I7" s="53" t="s">
        <v>75</v>
      </c>
      <c r="J7" s="53" t="s">
        <v>75</v>
      </c>
      <c r="K7" s="53" t="s">
        <v>75</v>
      </c>
      <c r="L7" s="53" t="s">
        <v>75</v>
      </c>
      <c r="M7" s="53" t="s">
        <v>75</v>
      </c>
      <c r="N7" s="53" t="s">
        <v>75</v>
      </c>
      <c r="O7" s="53" t="s">
        <v>75</v>
      </c>
      <c r="P7" s="53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'2 Осн.мероприятия'!Заголовки_для_печати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2020-12-17T10:04:03Z</dcterms:modified>
</cp:coreProperties>
</file>